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/>
  </bookViews>
  <sheets>
    <sheet name="1" sheetId="4" r:id="rId1"/>
    <sheet name="2" sheetId="5" r:id="rId2"/>
    <sheet name="уровни" sheetId="13" r:id="rId3"/>
    <sheet name="7 б Бирюкова Е.Н." sheetId="11" r:id="rId4"/>
    <sheet name="7 а Ганина Т.Н.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definedNames>
    <definedName name="_xlnm._FilterDatabase" localSheetId="0" hidden="1">'1'!$E$3:$AF$138</definedName>
    <definedName name="_xlnm.Print_Area" localSheetId="0">'1'!$A$2:$AF$156</definedName>
  </definedNames>
  <calcPr calcId="145621"/>
</workbook>
</file>

<file path=xl/calcChain.xml><?xml version="1.0" encoding="utf-8"?>
<calcChain xmlns="http://schemas.openxmlformats.org/spreadsheetml/2006/main">
  <c r="C27" i="5" l="1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6" l="1"/>
  <c r="J24" i="5"/>
  <c r="J20" i="5"/>
  <c r="J12" i="5"/>
  <c r="J4" i="5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AE39" i="18"/>
  <c r="AD39" i="18"/>
  <c r="AJ16" i="18"/>
  <c r="K4" i="6" s="1"/>
  <c r="AJ15" i="18"/>
  <c r="J4" i="6" s="1"/>
  <c r="AI10" i="18"/>
  <c r="AJ10" i="18" s="1"/>
  <c r="AI9" i="18"/>
  <c r="E4" i="6" s="1"/>
  <c r="AI8" i="18"/>
  <c r="F4" i="6" s="1"/>
  <c r="AI7" i="18"/>
  <c r="AJ7" i="18" s="1"/>
  <c r="BF5" i="18"/>
  <c r="BE5" i="18"/>
  <c r="BD5" i="18"/>
  <c r="BC5" i="18"/>
  <c r="BB5" i="18"/>
  <c r="BA5" i="18"/>
  <c r="AZ5" i="18"/>
  <c r="AY5" i="18"/>
  <c r="AX5" i="18"/>
  <c r="AW5" i="18"/>
  <c r="AV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W4" i="18"/>
  <c r="AV4" i="18"/>
  <c r="AU4" i="18"/>
  <c r="AT4" i="18"/>
  <c r="AS4" i="18"/>
  <c r="AR4" i="18"/>
  <c r="AQ4" i="18"/>
  <c r="AP4" i="18"/>
  <c r="AO4" i="18"/>
  <c r="AM4" i="18"/>
  <c r="AL4" i="18"/>
  <c r="AK4" i="18"/>
  <c r="AJ4" i="18"/>
  <c r="AI4" i="18"/>
  <c r="AZ3" i="18"/>
  <c r="AR3" i="18"/>
  <c r="AC1" i="18"/>
  <c r="AC39" i="18" s="1"/>
  <c r="AB1" i="18"/>
  <c r="AB39" i="18" s="1"/>
  <c r="AA1" i="18"/>
  <c r="Z1" i="18"/>
  <c r="BC3" i="18" s="1"/>
  <c r="Y1" i="18"/>
  <c r="Y39" i="18" s="1"/>
  <c r="X1" i="18"/>
  <c r="X39" i="18" s="1"/>
  <c r="W1" i="18"/>
  <c r="W39" i="18" s="1"/>
  <c r="V1" i="18"/>
  <c r="AY2" i="18" s="1"/>
  <c r="AY3" i="18" s="1"/>
  <c r="U1" i="18"/>
  <c r="U39" i="18" s="1"/>
  <c r="T1" i="18"/>
  <c r="T39" i="18" s="1"/>
  <c r="S1" i="18"/>
  <c r="S39" i="18" s="1"/>
  <c r="R1" i="18"/>
  <c r="Q1" i="18"/>
  <c r="Q39" i="18" s="1"/>
  <c r="P1" i="18"/>
  <c r="P39" i="18" s="1"/>
  <c r="O1" i="18"/>
  <c r="O39" i="18" s="1"/>
  <c r="N1" i="18"/>
  <c r="M1" i="18"/>
  <c r="M39" i="18" s="1"/>
  <c r="L1" i="18"/>
  <c r="L39" i="18" s="1"/>
  <c r="K1" i="18"/>
  <c r="J1" i="18"/>
  <c r="I1" i="18"/>
  <c r="I39" i="18" s="1"/>
  <c r="H1" i="18"/>
  <c r="H39" i="18" s="1"/>
  <c r="G1" i="18"/>
  <c r="G39" i="18" s="1"/>
  <c r="F1" i="18"/>
  <c r="E1" i="18"/>
  <c r="E39" i="18" s="1"/>
  <c r="F1" i="11"/>
  <c r="G1" i="11"/>
  <c r="H1" i="11"/>
  <c r="I1" i="11"/>
  <c r="J1" i="11"/>
  <c r="K1" i="11"/>
  <c r="L1" i="11"/>
  <c r="M1" i="11"/>
  <c r="N1" i="11"/>
  <c r="O1" i="11"/>
  <c r="P1" i="11"/>
  <c r="H14" i="5" s="1"/>
  <c r="Q1" i="11"/>
  <c r="H15" i="5" s="1"/>
  <c r="R1" i="11"/>
  <c r="H16" i="5" s="1"/>
  <c r="S1" i="11"/>
  <c r="S39" i="11" s="1"/>
  <c r="T1" i="11"/>
  <c r="H18" i="5" s="1"/>
  <c r="U1" i="11"/>
  <c r="AX2" i="11" s="1"/>
  <c r="H19" i="5" s="1"/>
  <c r="V1" i="11"/>
  <c r="AY2" i="11" s="1"/>
  <c r="H20" i="5" s="1"/>
  <c r="W1" i="11"/>
  <c r="X1" i="11"/>
  <c r="H22" i="5" s="1"/>
  <c r="Y1" i="11"/>
  <c r="H23" i="5" s="1"/>
  <c r="Z1" i="11"/>
  <c r="H24" i="5" s="1"/>
  <c r="AA1" i="11"/>
  <c r="AA39" i="11" s="1"/>
  <c r="AB1" i="11"/>
  <c r="H26" i="5" s="1"/>
  <c r="AC1" i="11"/>
  <c r="H27" i="5" s="1"/>
  <c r="E1" i="11"/>
  <c r="AF108" i="4"/>
  <c r="AF116" i="4"/>
  <c r="AF124" i="4"/>
  <c r="AF132" i="4"/>
  <c r="H21" i="5"/>
  <c r="AS4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AI7" i="11"/>
  <c r="R39" i="11"/>
  <c r="W39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AE147" i="4"/>
  <c r="AF147" i="4" s="1"/>
  <c r="AF1" i="4"/>
  <c r="AF117" i="4" s="1"/>
  <c r="Q138" i="4"/>
  <c r="R138" i="4"/>
  <c r="S138" i="4"/>
  <c r="T138" i="4"/>
  <c r="U138" i="4"/>
  <c r="V138" i="4"/>
  <c r="W138" i="4"/>
  <c r="X138" i="4"/>
  <c r="Y138" i="4"/>
  <c r="Z138" i="4"/>
  <c r="AA138" i="4"/>
  <c r="Q141" i="4"/>
  <c r="L15" i="5" s="1"/>
  <c r="G15" i="5" s="1"/>
  <c r="R141" i="4"/>
  <c r="L16" i="5" s="1"/>
  <c r="G16" i="5" s="1"/>
  <c r="S141" i="4"/>
  <c r="L17" i="5" s="1"/>
  <c r="G17" i="5" s="1"/>
  <c r="T141" i="4"/>
  <c r="L18" i="5" s="1"/>
  <c r="G18" i="5" s="1"/>
  <c r="U141" i="4"/>
  <c r="L19" i="5" s="1"/>
  <c r="G19" i="5" s="1"/>
  <c r="V141" i="4"/>
  <c r="L20" i="5" s="1"/>
  <c r="G20" i="5" s="1"/>
  <c r="W141" i="4"/>
  <c r="L21" i="5" s="1"/>
  <c r="G21" i="5" s="1"/>
  <c r="X141" i="4"/>
  <c r="L22" i="5" s="1"/>
  <c r="G22" i="5" s="1"/>
  <c r="Y141" i="4"/>
  <c r="L23" i="5" s="1"/>
  <c r="G23" i="5" s="1"/>
  <c r="Z141" i="4"/>
  <c r="L24" i="5" s="1"/>
  <c r="G24" i="5" s="1"/>
  <c r="AA141" i="4"/>
  <c r="L25" i="5" s="1"/>
  <c r="G25" i="5" s="1"/>
  <c r="Q143" i="4"/>
  <c r="R143" i="4"/>
  <c r="S143" i="4"/>
  <c r="T143" i="4"/>
  <c r="U143" i="4"/>
  <c r="V143" i="4"/>
  <c r="W143" i="4"/>
  <c r="X143" i="4"/>
  <c r="Y143" i="4"/>
  <c r="Z143" i="4"/>
  <c r="AA143" i="4"/>
  <c r="Q144" i="4"/>
  <c r="R144" i="4"/>
  <c r="S144" i="4"/>
  <c r="T144" i="4"/>
  <c r="U144" i="4"/>
  <c r="V144" i="4"/>
  <c r="W144" i="4"/>
  <c r="X144" i="4"/>
  <c r="Y144" i="4"/>
  <c r="Z144" i="4"/>
  <c r="AA144" i="4"/>
  <c r="AF133" i="4" l="1"/>
  <c r="AF106" i="4"/>
  <c r="AF20" i="4"/>
  <c r="AF16" i="4"/>
  <c r="AF12" i="4"/>
  <c r="AF8" i="4"/>
  <c r="AF19" i="4"/>
  <c r="AF15" i="4"/>
  <c r="AF11" i="4"/>
  <c r="AF7" i="4"/>
  <c r="AF18" i="4"/>
  <c r="AF14" i="4"/>
  <c r="AF10" i="4"/>
  <c r="AF6" i="4"/>
  <c r="AF17" i="4"/>
  <c r="AF13" i="4"/>
  <c r="AF9" i="4"/>
  <c r="AF125" i="4"/>
  <c r="AF109" i="4"/>
  <c r="AI3" i="18"/>
  <c r="AM3" i="18"/>
  <c r="AQ3" i="18"/>
  <c r="AU3" i="18"/>
  <c r="AJ3" i="18"/>
  <c r="AJ8" i="18"/>
  <c r="AJ9" i="18"/>
  <c r="D4" i="6"/>
  <c r="K25" i="5"/>
  <c r="Z39" i="11"/>
  <c r="V39" i="11"/>
  <c r="AS3" i="18"/>
  <c r="BA3" i="18"/>
  <c r="K8" i="5"/>
  <c r="K20" i="5"/>
  <c r="K12" i="5"/>
  <c r="K21" i="5"/>
  <c r="K16" i="5"/>
  <c r="K4" i="5"/>
  <c r="K13" i="5"/>
  <c r="K24" i="5"/>
  <c r="J16" i="5"/>
  <c r="J8" i="5"/>
  <c r="AK3" i="18"/>
  <c r="AJ13" i="18"/>
  <c r="G4" i="6"/>
  <c r="AN3" i="18"/>
  <c r="I9" i="5"/>
  <c r="BD3" i="18"/>
  <c r="I25" i="5"/>
  <c r="K10" i="5"/>
  <c r="K22" i="5"/>
  <c r="K26" i="5"/>
  <c r="K6" i="5"/>
  <c r="J39" i="18"/>
  <c r="Z39" i="18"/>
  <c r="K39" i="18"/>
  <c r="AA39" i="18"/>
  <c r="I8" i="5"/>
  <c r="I16" i="5"/>
  <c r="I24" i="5"/>
  <c r="H25" i="5"/>
  <c r="H17" i="5"/>
  <c r="AF129" i="4"/>
  <c r="AF121" i="4"/>
  <c r="AF113" i="4"/>
  <c r="AF105" i="4"/>
  <c r="F39" i="18"/>
  <c r="N39" i="18"/>
  <c r="V39" i="18"/>
  <c r="I5" i="5"/>
  <c r="I13" i="5"/>
  <c r="I21" i="5"/>
  <c r="J22" i="5"/>
  <c r="J26" i="5"/>
  <c r="R39" i="18"/>
  <c r="I4" i="5"/>
  <c r="I12" i="5"/>
  <c r="I20" i="5"/>
  <c r="K9" i="5"/>
  <c r="K17" i="5"/>
  <c r="AF128" i="4"/>
  <c r="AF120" i="4"/>
  <c r="AF112" i="4"/>
  <c r="AF104" i="4"/>
  <c r="I6" i="5"/>
  <c r="I22" i="5"/>
  <c r="J6" i="5"/>
  <c r="J10" i="5"/>
  <c r="J14" i="5"/>
  <c r="J18" i="5"/>
  <c r="AY3" i="11"/>
  <c r="AJ14" i="18"/>
  <c r="I4" i="6" s="1"/>
  <c r="BF2" i="18"/>
  <c r="AF1" i="18"/>
  <c r="Y39" i="11"/>
  <c r="U39" i="11"/>
  <c r="Q39" i="11"/>
  <c r="AF135" i="4"/>
  <c r="AF131" i="4"/>
  <c r="AF127" i="4"/>
  <c r="AF123" i="4"/>
  <c r="AF119" i="4"/>
  <c r="AF115" i="4"/>
  <c r="AF111" i="4"/>
  <c r="AF107" i="4"/>
  <c r="X39" i="11"/>
  <c r="T39" i="11"/>
  <c r="BC3" i="11"/>
  <c r="AU3" i="11"/>
  <c r="AF134" i="4"/>
  <c r="AF130" i="4"/>
  <c r="AF126" i="4"/>
  <c r="AF122" i="4"/>
  <c r="AF118" i="4"/>
  <c r="AF114" i="4"/>
  <c r="AF110" i="4"/>
  <c r="BD3" i="11"/>
  <c r="AZ3" i="11"/>
  <c r="BF3" i="11"/>
  <c r="AT3" i="11"/>
  <c r="BE3" i="11"/>
  <c r="BA3" i="11"/>
  <c r="AW3" i="11"/>
  <c r="Y142" i="4"/>
  <c r="U142" i="4"/>
  <c r="Q142" i="4"/>
  <c r="Z142" i="4"/>
  <c r="V142" i="4"/>
  <c r="R142" i="4"/>
  <c r="AA142" i="4"/>
  <c r="W142" i="4"/>
  <c r="S142" i="4"/>
  <c r="X142" i="4"/>
  <c r="T142" i="4"/>
  <c r="P41" i="11"/>
  <c r="O41" i="11"/>
  <c r="N41" i="11"/>
  <c r="M41" i="11"/>
  <c r="L41" i="11"/>
  <c r="K41" i="11"/>
  <c r="J41" i="11"/>
  <c r="I41" i="11"/>
  <c r="H41" i="11"/>
  <c r="G41" i="11"/>
  <c r="F41" i="11"/>
  <c r="E41" i="11"/>
  <c r="I14" i="5" l="1"/>
  <c r="K5" i="5"/>
  <c r="AV3" i="11"/>
  <c r="AH3" i="18"/>
  <c r="I3" i="5"/>
  <c r="J3" i="5"/>
  <c r="J5" i="5"/>
  <c r="AT3" i="18"/>
  <c r="I15" i="5"/>
  <c r="J15" i="5"/>
  <c r="J17" i="5"/>
  <c r="K11" i="5"/>
  <c r="AV3" i="18"/>
  <c r="I17" i="5"/>
  <c r="BF3" i="18"/>
  <c r="I27" i="5"/>
  <c r="AP3" i="18"/>
  <c r="I11" i="5"/>
  <c r="J27" i="5"/>
  <c r="J11" i="5"/>
  <c r="J13" i="5"/>
  <c r="K23" i="5"/>
  <c r="K7" i="5"/>
  <c r="K14" i="5"/>
  <c r="BE3" i="18"/>
  <c r="I26" i="5"/>
  <c r="AX3" i="18"/>
  <c r="I19" i="5"/>
  <c r="J19" i="5"/>
  <c r="J21" i="5"/>
  <c r="K15" i="5"/>
  <c r="AO3" i="18"/>
  <c r="I10" i="5"/>
  <c r="K18" i="5"/>
  <c r="K27" i="5"/>
  <c r="BB3" i="18"/>
  <c r="I23" i="5"/>
  <c r="AL3" i="18"/>
  <c r="I7" i="5"/>
  <c r="J23" i="5"/>
  <c r="J7" i="5"/>
  <c r="J25" i="5"/>
  <c r="J9" i="5"/>
  <c r="K19" i="5"/>
  <c r="AW3" i="18"/>
  <c r="I18" i="5"/>
  <c r="K3" i="5"/>
  <c r="AF35" i="18"/>
  <c r="AF31" i="18"/>
  <c r="AF27" i="18"/>
  <c r="AF23" i="18"/>
  <c r="AF33" i="18"/>
  <c r="AF21" i="18"/>
  <c r="AF22" i="18"/>
  <c r="AF38" i="18"/>
  <c r="AF34" i="18"/>
  <c r="AF30" i="18"/>
  <c r="AF26" i="18"/>
  <c r="AF24" i="18"/>
  <c r="AF37" i="18"/>
  <c r="AF29" i="18"/>
  <c r="AF25" i="18"/>
  <c r="AF36" i="18"/>
  <c r="AF32" i="18"/>
  <c r="AF28" i="18"/>
  <c r="F141" i="4"/>
  <c r="L4" i="5" s="1"/>
  <c r="G4" i="5" s="1"/>
  <c r="G141" i="4"/>
  <c r="L5" i="5" s="1"/>
  <c r="G5" i="5" s="1"/>
  <c r="H141" i="4"/>
  <c r="L6" i="5" s="1"/>
  <c r="G6" i="5" s="1"/>
  <c r="I141" i="4"/>
  <c r="L7" i="5" s="1"/>
  <c r="G7" i="5" s="1"/>
  <c r="J141" i="4"/>
  <c r="L8" i="5" s="1"/>
  <c r="G8" i="5" s="1"/>
  <c r="K141" i="4"/>
  <c r="L9" i="5" s="1"/>
  <c r="G9" i="5" s="1"/>
  <c r="L141" i="4"/>
  <c r="L10" i="5" s="1"/>
  <c r="G10" i="5" s="1"/>
  <c r="M141" i="4"/>
  <c r="L11" i="5" s="1"/>
  <c r="G11" i="5" s="1"/>
  <c r="N141" i="4"/>
  <c r="L12" i="5" s="1"/>
  <c r="G12" i="5" s="1"/>
  <c r="O141" i="4"/>
  <c r="L13" i="5" s="1"/>
  <c r="G13" i="5" s="1"/>
  <c r="P141" i="4"/>
  <c r="L14" i="5" s="1"/>
  <c r="G14" i="5" s="1"/>
  <c r="AB141" i="4"/>
  <c r="L26" i="5" s="1"/>
  <c r="G26" i="5" s="1"/>
  <c r="AC141" i="4"/>
  <c r="L27" i="5" s="1"/>
  <c r="G27" i="5" s="1"/>
  <c r="E141" i="4"/>
  <c r="L3" i="5" s="1"/>
  <c r="G3" i="5" s="1"/>
  <c r="C3" i="6"/>
  <c r="AJ16" i="11"/>
  <c r="K3" i="6" s="1"/>
  <c r="AJ15" i="11"/>
  <c r="J3" i="6" s="1"/>
  <c r="AI10" i="11"/>
  <c r="AJ10" i="11" s="1"/>
  <c r="AI9" i="11"/>
  <c r="AI8" i="11"/>
  <c r="F3" i="6" s="1"/>
  <c r="AJ7" i="11"/>
  <c r="AR5" i="11"/>
  <c r="AQ5" i="11"/>
  <c r="AP5" i="11"/>
  <c r="AO5" i="11"/>
  <c r="AN5" i="11"/>
  <c r="AM5" i="11"/>
  <c r="AL5" i="11"/>
  <c r="AK5" i="11"/>
  <c r="AJ5" i="11"/>
  <c r="AI5" i="11"/>
  <c r="AH5" i="11"/>
  <c r="AQ4" i="11"/>
  <c r="AK4" i="11"/>
  <c r="AJ4" i="11"/>
  <c r="AI4" i="11"/>
  <c r="H13" i="5"/>
  <c r="H12" i="5"/>
  <c r="H11" i="5"/>
  <c r="AO2" i="11"/>
  <c r="H10" i="5" s="1"/>
  <c r="AN2" i="11"/>
  <c r="H9" i="5" s="1"/>
  <c r="H8" i="5"/>
  <c r="H7" i="5"/>
  <c r="H6" i="5"/>
  <c r="H5" i="5"/>
  <c r="H4" i="5"/>
  <c r="H3" i="5"/>
  <c r="AE39" i="11"/>
  <c r="AD39" i="11"/>
  <c r="AC39" i="11"/>
  <c r="AB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AF1" i="11"/>
  <c r="F143" i="4"/>
  <c r="G143" i="4"/>
  <c r="H143" i="4"/>
  <c r="I143" i="4"/>
  <c r="J143" i="4"/>
  <c r="K143" i="4"/>
  <c r="L143" i="4"/>
  <c r="M143" i="4"/>
  <c r="N143" i="4"/>
  <c r="O143" i="4"/>
  <c r="P143" i="4"/>
  <c r="AB143" i="4"/>
  <c r="AC143" i="4"/>
  <c r="E143" i="4"/>
  <c r="AC138" i="4"/>
  <c r="AE138" i="4"/>
  <c r="AD138" i="4"/>
  <c r="AJ24" i="18" l="1"/>
  <c r="AK24" i="18" s="1"/>
  <c r="AJ20" i="18"/>
  <c r="L4" i="6"/>
  <c r="AJ12" i="18"/>
  <c r="AF39" i="18"/>
  <c r="AF33" i="11"/>
  <c r="AF36" i="11"/>
  <c r="AF34" i="11"/>
  <c r="AF37" i="11"/>
  <c r="AF35" i="11"/>
  <c r="AF38" i="11"/>
  <c r="AJ3" i="11"/>
  <c r="AN3" i="11"/>
  <c r="AR3" i="11"/>
  <c r="AK3" i="11"/>
  <c r="AH3" i="11"/>
  <c r="AL3" i="11"/>
  <c r="AJ14" i="11"/>
  <c r="I3" i="6" s="1"/>
  <c r="AI3" i="11"/>
  <c r="AM3" i="11"/>
  <c r="AJ13" i="11"/>
  <c r="D3" i="6"/>
  <c r="E3" i="6"/>
  <c r="G3" i="6"/>
  <c r="AJ8" i="11"/>
  <c r="AJ9" i="11"/>
  <c r="AF156" i="4"/>
  <c r="K5" i="6" s="1"/>
  <c r="AF155" i="4"/>
  <c r="J5" i="6" s="1"/>
  <c r="AE150" i="4"/>
  <c r="AF150" i="4" s="1"/>
  <c r="AE149" i="4"/>
  <c r="AE148" i="4"/>
  <c r="AF148" i="4" s="1"/>
  <c r="H3" i="6" l="1"/>
  <c r="H4" i="6"/>
  <c r="AJ21" i="18"/>
  <c r="AK20" i="18"/>
  <c r="AJ20" i="11"/>
  <c r="AJ24" i="11"/>
  <c r="AK24" i="11" s="1"/>
  <c r="AJ12" i="11"/>
  <c r="L3" i="6"/>
  <c r="AF39" i="11"/>
  <c r="AF154" i="4"/>
  <c r="I5" i="6" s="1"/>
  <c r="C5" i="6"/>
  <c r="AF149" i="4"/>
  <c r="AF153" i="4"/>
  <c r="H5" i="6" s="1"/>
  <c r="G5" i="6"/>
  <c r="F5" i="6"/>
  <c r="D5" i="6"/>
  <c r="E5" i="6"/>
  <c r="AK21" i="18" l="1"/>
  <c r="AJ22" i="18"/>
  <c r="AJ21" i="11"/>
  <c r="AK20" i="11"/>
  <c r="F144" i="4"/>
  <c r="G144" i="4"/>
  <c r="H144" i="4"/>
  <c r="I144" i="4"/>
  <c r="J144" i="4"/>
  <c r="K144" i="4"/>
  <c r="L144" i="4"/>
  <c r="M144" i="4"/>
  <c r="N144" i="4"/>
  <c r="O144" i="4"/>
  <c r="P144" i="4"/>
  <c r="AB144" i="4"/>
  <c r="AC144" i="4"/>
  <c r="E144" i="4"/>
  <c r="F138" i="4"/>
  <c r="G138" i="4"/>
  <c r="H138" i="4"/>
  <c r="I138" i="4"/>
  <c r="J138" i="4"/>
  <c r="K138" i="4"/>
  <c r="L138" i="4"/>
  <c r="M138" i="4"/>
  <c r="N138" i="4"/>
  <c r="O138" i="4"/>
  <c r="P138" i="4"/>
  <c r="AB138" i="4"/>
  <c r="E138" i="4"/>
  <c r="AK22" i="18" l="1"/>
  <c r="AJ23" i="18"/>
  <c r="AK23" i="18" s="1"/>
  <c r="AJ22" i="11"/>
  <c r="AK21" i="11"/>
  <c r="AF21" i="4"/>
  <c r="AF23" i="4"/>
  <c r="AF22" i="4"/>
  <c r="AF24" i="4"/>
  <c r="AB142" i="4"/>
  <c r="M142" i="4"/>
  <c r="I142" i="4"/>
  <c r="E142" i="4"/>
  <c r="P142" i="4"/>
  <c r="L142" i="4"/>
  <c r="H142" i="4"/>
  <c r="O142" i="4"/>
  <c r="K142" i="4"/>
  <c r="G142" i="4"/>
  <c r="AC142" i="4"/>
  <c r="N142" i="4"/>
  <c r="J142" i="4"/>
  <c r="F142" i="4"/>
  <c r="AF103" i="4"/>
  <c r="AF91" i="4"/>
  <c r="AF83" i="4"/>
  <c r="AF75" i="4"/>
  <c r="AF67" i="4"/>
  <c r="AF59" i="4"/>
  <c r="AF51" i="4"/>
  <c r="AF43" i="4"/>
  <c r="AF35" i="4"/>
  <c r="AF27" i="4"/>
  <c r="AF102" i="4"/>
  <c r="AF98" i="4"/>
  <c r="AF94" i="4"/>
  <c r="AF90" i="4"/>
  <c r="AF86" i="4"/>
  <c r="AF82" i="4"/>
  <c r="AF78" i="4"/>
  <c r="AF74" i="4"/>
  <c r="AF70" i="4"/>
  <c r="AF66" i="4"/>
  <c r="AF62" i="4"/>
  <c r="AF58" i="4"/>
  <c r="AF54" i="4"/>
  <c r="AF50" i="4"/>
  <c r="AF46" i="4"/>
  <c r="AF42" i="4"/>
  <c r="AF38" i="4"/>
  <c r="AF34" i="4"/>
  <c r="AF30" i="4"/>
  <c r="AF26" i="4"/>
  <c r="AF137" i="4"/>
  <c r="AF101" i="4"/>
  <c r="AF97" i="4"/>
  <c r="AF93" i="4"/>
  <c r="AF89" i="4"/>
  <c r="AF85" i="4"/>
  <c r="AF81" i="4"/>
  <c r="AF77" i="4"/>
  <c r="AF73" i="4"/>
  <c r="AF69" i="4"/>
  <c r="AF65" i="4"/>
  <c r="AF61" i="4"/>
  <c r="AF57" i="4"/>
  <c r="AF53" i="4"/>
  <c r="AF49" i="4"/>
  <c r="AF45" i="4"/>
  <c r="AF41" i="4"/>
  <c r="AF37" i="4"/>
  <c r="AF33" i="4"/>
  <c r="AF29" i="4"/>
  <c r="AF25" i="4"/>
  <c r="AF99" i="4"/>
  <c r="AF95" i="4"/>
  <c r="AF87" i="4"/>
  <c r="AF79" i="4"/>
  <c r="AF71" i="4"/>
  <c r="AF63" i="4"/>
  <c r="AF55" i="4"/>
  <c r="AF47" i="4"/>
  <c r="AF39" i="4"/>
  <c r="AF31" i="4"/>
  <c r="AF136" i="4"/>
  <c r="AF100" i="4"/>
  <c r="AF96" i="4"/>
  <c r="AF92" i="4"/>
  <c r="AF88" i="4"/>
  <c r="AF84" i="4"/>
  <c r="AF80" i="4"/>
  <c r="AF76" i="4"/>
  <c r="AF72" i="4"/>
  <c r="AF68" i="4"/>
  <c r="AF64" i="4"/>
  <c r="AF60" i="4"/>
  <c r="AF56" i="4"/>
  <c r="AF52" i="4"/>
  <c r="AF48" i="4"/>
  <c r="AF44" i="4"/>
  <c r="AF40" i="4"/>
  <c r="AF36" i="4"/>
  <c r="AF32" i="4"/>
  <c r="AF28" i="4"/>
  <c r="AF152" i="4" l="1"/>
  <c r="AJ23" i="11"/>
  <c r="AK23" i="11" s="1"/>
  <c r="AK22" i="11"/>
  <c r="J157" i="4"/>
  <c r="K157" i="4" s="1"/>
  <c r="J153" i="4"/>
  <c r="K153" i="4" s="1"/>
  <c r="AF138" i="4"/>
  <c r="AF157" i="4"/>
  <c r="L5" i="6" s="1"/>
  <c r="J154" i="4" l="1"/>
  <c r="K154" i="4" l="1"/>
  <c r="J155" i="4"/>
  <c r="K155" i="4" l="1"/>
  <c r="J156" i="4"/>
  <c r="K156" i="4" s="1"/>
</calcChain>
</file>

<file path=xl/sharedStrings.xml><?xml version="1.0" encoding="utf-8"?>
<sst xmlns="http://schemas.openxmlformats.org/spreadsheetml/2006/main" count="456" uniqueCount="129">
  <si>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</si>
  <si>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</si>
  <si>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</si>
  <si>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</si>
  <si>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</si>
  <si>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</si>
  <si>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</si>
  <si>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</si>
  <si>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</si>
  <si>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</si>
  <si>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</si>
  <si>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</si>
  <si>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</si>
  <si>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</si>
  <si>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</si>
  <si>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</si>
  <si>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</si>
  <si>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</si>
  <si>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</si>
  <si>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</si>
  <si>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</si>
  <si>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</si>
  <si>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</si>
  <si>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</si>
  <si>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</si>
  <si>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</si>
  <si>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</si>
  <si>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</si>
  <si>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4А</t>
  </si>
  <si>
    <t>4Б</t>
  </si>
  <si>
    <t>4В</t>
  </si>
  <si>
    <t>4Г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</si>
  <si>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</si>
  <si>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</si>
  <si>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</si>
  <si>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</si>
  <si>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</si>
  <si>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</si>
  <si>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</si>
  <si>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</si>
  <si>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</si>
  <si>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</si>
  <si>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</si>
  <si>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</si>
  <si>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</si>
  <si>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</si>
  <si>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</si>
  <si>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</si>
  <si>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средний процент вып-я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</si>
  <si>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</si>
  <si>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</si>
  <si>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</si>
  <si>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</si>
  <si>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</si>
  <si>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</si>
  <si>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</si>
  <si>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</si>
  <si>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</si>
  <si>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</si>
  <si>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</si>
  <si>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Алехин Яро</t>
  </si>
  <si>
    <t>Перепечкин Г.</t>
  </si>
  <si>
    <t xml:space="preserve"> Вельманова Д</t>
  </si>
  <si>
    <t>Устинов М.</t>
  </si>
  <si>
    <t>Гриднев Д.</t>
  </si>
  <si>
    <t>1K1. 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</si>
  <si>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1K2. 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</si>
  <si>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1K3. 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t>
  </si>
  <si>
    <t>2K1. 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</si>
  <si>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2K2. 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</si>
  <si>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2K3. 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</si>
  <si>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2K4. 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t>
  </si>
  <si>
    <t>3.1. 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</si>
  <si>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3.2. 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t>
  </si>
  <si>
    <t>4. 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 осуществлять речевой самоконтроль</t>
  </si>
  <si>
    <t>5. 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t>
  </si>
  <si>
    <t>6. 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t>
  </si>
  <si>
    <t>7.1. 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падеже;--&gt;&lt;--опираться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</si>
  <si>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7.2. 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падеже;--&gt;&lt;--опираться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t>
  </si>
  <si>
    <t>8.1. 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</si>
  <si>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8.2. 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t>
  </si>
  <si>
    <t>9. 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t>
  </si>
  <si>
    <t>10. 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t>
  </si>
  <si>
    <t>11. 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t>
  </si>
  <si>
    <t>12.1. 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высказывании.Распознавать уровни и единицы языка в предъявленном тексте и видеть взаимосвязь между ними; создавать устные и письменные высказывания</t>
  </si>
  <si>
    <t>12.2. 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t>
  </si>
  <si>
    <t>13.1. 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</si>
  <si>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13.2. 13.2.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t>
  </si>
  <si>
    <t>14.1. 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t>
  </si>
  <si>
    <t>14.2. 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t>
  </si>
  <si>
    <t>А</t>
  </si>
  <si>
    <t>X</t>
  </si>
  <si>
    <t>Б</t>
  </si>
  <si>
    <t>Аткина П.</t>
  </si>
  <si>
    <t>Бабахов Д.</t>
  </si>
  <si>
    <t>Землянова В.</t>
  </si>
  <si>
    <t>Зубенко А.</t>
  </si>
  <si>
    <t>Казанков В.</t>
  </si>
  <si>
    <t>Крикунов А.</t>
  </si>
  <si>
    <t>Леонова Д.</t>
  </si>
  <si>
    <t>Магомедалиев  М.</t>
  </si>
  <si>
    <t xml:space="preserve">Пивоваров Д. </t>
  </si>
  <si>
    <t>Рахимов Т.</t>
  </si>
  <si>
    <t>Рыков А.</t>
  </si>
  <si>
    <t xml:space="preserve">Рыков К. </t>
  </si>
  <si>
    <t>Хайров Т.</t>
  </si>
  <si>
    <t>Акиев Данил</t>
  </si>
  <si>
    <t>Ахмедов Аб</t>
  </si>
  <si>
    <t xml:space="preserve"> Ведьманова Д</t>
  </si>
  <si>
    <t xml:space="preserve">Иванов Ники </t>
  </si>
  <si>
    <t xml:space="preserve">Конаков Ар </t>
  </si>
  <si>
    <t>Костыврева А</t>
  </si>
  <si>
    <t xml:space="preserve">Кондалова Дар </t>
  </si>
  <si>
    <t xml:space="preserve">Мухтулов А   </t>
  </si>
  <si>
    <t>Садчикова В</t>
  </si>
  <si>
    <t>Беспалова Диана</t>
  </si>
  <si>
    <t>Акиев Д</t>
  </si>
  <si>
    <t>Алехин Я</t>
  </si>
  <si>
    <t>Ахмедов А</t>
  </si>
  <si>
    <t>Беспалова Д</t>
  </si>
  <si>
    <t>Иванов Н</t>
  </si>
  <si>
    <t>Конаков А</t>
  </si>
  <si>
    <t xml:space="preserve">Мухтулов А </t>
  </si>
  <si>
    <t>Садчикова В.</t>
  </si>
  <si>
    <t>Кондалова Д</t>
  </si>
  <si>
    <t>7б</t>
  </si>
  <si>
    <t>7а</t>
  </si>
  <si>
    <t>Бирюкова Е.Н.</t>
  </si>
  <si>
    <t>Ганина Т.Н.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</si>
</sst>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14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4" fillId="0" borderId="1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alcChain" Target="calcChain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14E-2"/>
                  <c:y val="4.17794973531701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'1'!$E$153:$I$157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'1'!$K$153:$K$157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 б Бирюкова Е.Н.'!$AH$20:$AI$24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 б Бирюкова Е.Н.'!$AK$20:$AK$24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61.53846153846154</c:v>
                </c:pt>
                <c:pt idx="4">
                  <c:v>38.461538461538467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'7 а Ганина Т.Н.'!$AH$20:$AI$24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'7 а Ганина Т.Н.'!$AK$20:$AK$24</c:f>
              <c:numCache>
                <c:formatCode>0.0</c:formatCode>
                <c:ptCount val="5"/>
                <c:pt idx="0">
                  <c:v>14.285714285714285</c:v>
                </c:pt>
                <c:pt idx="1">
                  <c:v>21.428571428571427</c:v>
                </c:pt>
                <c:pt idx="2">
                  <c:v>7.1428571428571423</c:v>
                </c:pt>
                <c:pt idx="3">
                  <c:v>35.714285714285715</c:v>
                </c:pt>
                <c:pt idx="4">
                  <c:v>21.428571428571427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08E-2"/>
          <c:y val="2.0889748676585128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18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7б</c:v>
                </c:pt>
                <c:pt idx="1">
                  <c:v>7а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84.615384615384613</c:v>
                </c:pt>
                <c:pt idx="1">
                  <c:v>84.615384615384613</c:v>
                </c:pt>
                <c:pt idx="2">
                  <c:v>18.181818181818183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78E-2"/>
                  <c:y val="-1.6711798941268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9E-2"/>
                  <c:y val="-1.0444874338292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7б</c:v>
                </c:pt>
                <c:pt idx="1">
                  <c:v>7а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0</c:v>
                </c:pt>
                <c:pt idx="1">
                  <c:v>42.857142857142854</c:v>
                </c:pt>
                <c:pt idx="2">
                  <c:v>4.5454545454545459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85920"/>
        <c:axId val="91187456"/>
        <c:axId val="0"/>
      </c:bar3DChart>
      <c:catAx>
        <c:axId val="91185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185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78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78E-2"/>
                  <c:y val="-1.2533849205951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9E-2"/>
                  <c:y val="-8.3558994706340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7б</c:v>
                </c:pt>
                <c:pt idx="1">
                  <c:v>7а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46.7</c:v>
                </c:pt>
                <c:pt idx="1">
                  <c:v>64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130880"/>
        <c:axId val="91136768"/>
        <c:axId val="0"/>
      </c:bar3DChart>
      <c:catAx>
        <c:axId val="911308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136768"/>
        <c:crosses val="autoZero"/>
        <c:auto val="1"/>
        <c:lblAlgn val="ctr"/>
        <c:lblOffset val="100"/>
        <c:noMultiLvlLbl val="0"/>
      </c:catAx>
      <c:valAx>
        <c:axId val="9113676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113088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'1'!$E$4:$AC$4</c:f>
              <c:numCache>
                <c:formatCode>General</c:formatCode>
                <c:ptCount val="25"/>
              </c:numCache>
            </c:numRef>
          </c:cat>
          <c:val>
            <c:numRef>
              <c:f>'2'!$D$3:$D$27</c:f>
              <c:numCache>
                <c:formatCode>0.0</c:formatCode>
                <c:ptCount val="2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94816"/>
        <c:axId val="91396352"/>
      </c:lineChart>
      <c:catAx>
        <c:axId val="913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1396352"/>
        <c:crosses val="autoZero"/>
        <c:auto val="1"/>
        <c:lblAlgn val="ctr"/>
        <c:lblOffset val="100"/>
        <c:noMultiLvlLbl val="0"/>
      </c:catAx>
      <c:valAx>
        <c:axId val="91396352"/>
        <c:scaling>
          <c:orientation val="minMax"/>
          <c:max val="105"/>
          <c:min val="0"/>
        </c:scaling>
        <c:delete val="0"/>
        <c:axPos val="l"/>
        <c:minorGridlines/>
        <c:numFmt formatCode="0.0" sourceLinked="1"/>
        <c:majorTickMark val="out"/>
        <c:minorTickMark val="none"/>
        <c:tickLblPos val="nextTo"/>
        <c:crossAx val="9139481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450272</xdr:colOff>
      <xdr:row>5</xdr:row>
      <xdr:rowOff>178376</xdr:rowOff>
    </xdr:from>
    <xdr:to>
      <xdr:col>50</xdr:col>
      <xdr:colOff>419101</xdr:colOff>
      <xdr:row>24</xdr:row>
      <xdr:rowOff>34636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74" cy="607141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57"/>
  <sheetViews>
    <sheetView tabSelected="1" topLeftCell="A22" zoomScale="85" zoomScaleNormal="85" workbookViewId="0">
      <selection activeCell="C32" sqref="C32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29" width="4" customWidth="1"/>
    <col min="30" max="30" width="7.5546875" style="30" customWidth="1"/>
    <col min="31" max="31" width="8.6640625" style="3" bestFit="1" customWidth="1"/>
  </cols>
  <sheetData>
    <row r="1" spans="1:32" x14ac:dyDescent="0.3">
      <c r="D1" s="31" t="s">
        <v>39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F1" s="5">
        <f>SUM(E1:AC1)</f>
        <v>0</v>
      </c>
    </row>
    <row r="3" spans="1:32" x14ac:dyDescent="0.3">
      <c r="A3" s="87" t="s">
        <v>0</v>
      </c>
      <c r="B3" s="87" t="s">
        <v>1</v>
      </c>
      <c r="C3" s="87" t="s">
        <v>3</v>
      </c>
      <c r="D3" s="87" t="s">
        <v>40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</row>
    <row r="4" spans="1:32" x14ac:dyDescent="0.3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</row>
    <row r="5" spans="1:32" x14ac:dyDescent="0.3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</row>
    <row r="6" spans="1:32" x14ac:dyDescent="0.3">
      <c r="A6" s="1">
        <v>1</v>
      </c>
      <c r="B6" s="85" t="s">
        <v>106</v>
      </c>
      <c r="C6" s="84"/>
      <c r="D6" s="84" t="s">
        <v>90</v>
      </c>
      <c r="E6" s="84">
        <v>0</v>
      </c>
      <c r="F6" s="84">
        <v>1</v>
      </c>
      <c r="G6" s="84">
        <v>2</v>
      </c>
      <c r="H6" s="84">
        <v>2</v>
      </c>
      <c r="I6" s="84">
        <v>2</v>
      </c>
      <c r="J6" s="84">
        <v>2</v>
      </c>
      <c r="K6" s="84">
        <v>1</v>
      </c>
      <c r="L6" s="84">
        <v>0</v>
      </c>
      <c r="M6" s="84">
        <v>0</v>
      </c>
      <c r="N6" s="84">
        <v>0</v>
      </c>
      <c r="O6" s="84">
        <v>2</v>
      </c>
      <c r="P6" s="30"/>
      <c r="Q6" s="84">
        <v>1</v>
      </c>
      <c r="R6" s="84">
        <v>0</v>
      </c>
      <c r="S6" s="84">
        <v>0</v>
      </c>
      <c r="T6" s="84">
        <v>0</v>
      </c>
      <c r="U6" s="84">
        <v>2</v>
      </c>
      <c r="V6" s="84">
        <v>2</v>
      </c>
      <c r="W6" s="84">
        <v>1</v>
      </c>
      <c r="X6" s="84">
        <v>0</v>
      </c>
      <c r="Y6" s="84">
        <v>0</v>
      </c>
      <c r="Z6" s="84">
        <v>1</v>
      </c>
      <c r="AA6" s="84">
        <v>1</v>
      </c>
      <c r="AB6" s="84">
        <v>2</v>
      </c>
      <c r="AC6" s="84">
        <v>1</v>
      </c>
      <c r="AD6" s="84">
        <v>25</v>
      </c>
      <c r="AE6" s="84">
        <v>3</v>
      </c>
      <c r="AF6" s="6" t="e">
        <f>AD6/$AF$1*100</f>
        <v>#DIV/0!</v>
      </c>
    </row>
    <row r="7" spans="1:32" x14ac:dyDescent="0.3">
      <c r="A7" s="1">
        <v>2</v>
      </c>
      <c r="B7" s="85" t="s">
        <v>60</v>
      </c>
      <c r="C7" s="84"/>
      <c r="D7" s="84" t="s">
        <v>90</v>
      </c>
      <c r="E7" s="84">
        <v>1</v>
      </c>
      <c r="F7" s="84">
        <v>3</v>
      </c>
      <c r="G7" s="84">
        <v>2</v>
      </c>
      <c r="H7" s="84">
        <v>2</v>
      </c>
      <c r="I7" s="84">
        <v>1</v>
      </c>
      <c r="J7" s="84">
        <v>1</v>
      </c>
      <c r="K7" s="84">
        <v>2</v>
      </c>
      <c r="L7" s="84">
        <v>1</v>
      </c>
      <c r="M7" s="84">
        <v>0</v>
      </c>
      <c r="N7" s="84">
        <v>2</v>
      </c>
      <c r="O7" s="84">
        <v>3</v>
      </c>
      <c r="P7" s="84">
        <v>1</v>
      </c>
      <c r="Q7" s="84">
        <v>1</v>
      </c>
      <c r="R7" s="84">
        <v>1</v>
      </c>
      <c r="S7" s="84">
        <v>2</v>
      </c>
      <c r="T7" s="84">
        <v>1</v>
      </c>
      <c r="U7" s="84">
        <v>1</v>
      </c>
      <c r="V7" s="84">
        <v>2</v>
      </c>
      <c r="W7" s="84">
        <v>2</v>
      </c>
      <c r="X7" s="84">
        <v>1</v>
      </c>
      <c r="Y7" s="84">
        <v>1</v>
      </c>
      <c r="Z7" s="84">
        <v>1</v>
      </c>
      <c r="AA7" s="84">
        <v>1</v>
      </c>
      <c r="AB7" s="84">
        <v>1</v>
      </c>
      <c r="AC7" s="84">
        <v>2</v>
      </c>
      <c r="AD7" s="84">
        <v>36</v>
      </c>
      <c r="AE7" s="84">
        <v>4</v>
      </c>
      <c r="AF7" s="6" t="e">
        <f t="shared" ref="AF7:AF20" si="0">AD7/$AF$1*100</f>
        <v>#DIV/0!</v>
      </c>
    </row>
    <row r="8" spans="1:32" x14ac:dyDescent="0.3">
      <c r="A8" s="1">
        <v>3</v>
      </c>
      <c r="B8" s="85" t="s">
        <v>107</v>
      </c>
      <c r="C8" s="84"/>
      <c r="D8" s="84" t="s">
        <v>90</v>
      </c>
      <c r="E8" s="84">
        <v>3</v>
      </c>
      <c r="F8" s="84">
        <v>3</v>
      </c>
      <c r="G8" s="84">
        <v>2</v>
      </c>
      <c r="H8" s="84">
        <v>1</v>
      </c>
      <c r="I8" s="84">
        <v>1</v>
      </c>
      <c r="J8" s="84">
        <v>1</v>
      </c>
      <c r="K8" s="84">
        <v>1</v>
      </c>
      <c r="L8" s="84">
        <v>1</v>
      </c>
      <c r="M8" s="84">
        <v>1</v>
      </c>
      <c r="N8" s="84">
        <v>1</v>
      </c>
      <c r="O8" s="84">
        <v>2</v>
      </c>
      <c r="P8" s="84">
        <v>1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1</v>
      </c>
      <c r="W8" s="84">
        <v>2</v>
      </c>
      <c r="X8" s="84">
        <v>1</v>
      </c>
      <c r="Y8" s="84">
        <v>1</v>
      </c>
      <c r="Z8" s="84">
        <v>1</v>
      </c>
      <c r="AA8" s="84">
        <v>1</v>
      </c>
      <c r="AB8" s="84">
        <v>0</v>
      </c>
      <c r="AC8" s="84">
        <v>0</v>
      </c>
      <c r="AD8" s="84">
        <v>26</v>
      </c>
      <c r="AE8" s="84">
        <v>3</v>
      </c>
      <c r="AF8" s="6" t="e">
        <f t="shared" si="0"/>
        <v>#DIV/0!</v>
      </c>
    </row>
    <row r="9" spans="1:32" x14ac:dyDescent="0.3">
      <c r="A9" s="1">
        <v>4</v>
      </c>
      <c r="B9" s="85" t="s">
        <v>115</v>
      </c>
      <c r="C9" s="84"/>
      <c r="D9" s="84" t="s">
        <v>90</v>
      </c>
      <c r="E9" s="84">
        <v>3</v>
      </c>
      <c r="F9" s="84">
        <v>3</v>
      </c>
      <c r="G9" s="84">
        <v>2</v>
      </c>
      <c r="H9" s="84">
        <v>3</v>
      </c>
      <c r="I9" s="84">
        <v>2</v>
      </c>
      <c r="J9" s="84">
        <v>3</v>
      </c>
      <c r="K9" s="84">
        <v>3</v>
      </c>
      <c r="L9" s="84">
        <v>1</v>
      </c>
      <c r="M9" s="84">
        <v>1</v>
      </c>
      <c r="N9" s="84">
        <v>2</v>
      </c>
      <c r="O9" s="84">
        <v>3</v>
      </c>
      <c r="P9" s="84">
        <v>1</v>
      </c>
      <c r="Q9" s="84">
        <v>1</v>
      </c>
      <c r="R9" s="84">
        <v>0</v>
      </c>
      <c r="S9" s="84">
        <v>2</v>
      </c>
      <c r="T9" s="84">
        <v>1</v>
      </c>
      <c r="U9" s="84">
        <v>2</v>
      </c>
      <c r="V9" s="84">
        <v>2</v>
      </c>
      <c r="W9" s="84">
        <v>2</v>
      </c>
      <c r="X9" s="84">
        <v>1</v>
      </c>
      <c r="Y9" s="84">
        <v>1</v>
      </c>
      <c r="Z9" s="84">
        <v>1</v>
      </c>
      <c r="AA9" s="84">
        <v>0</v>
      </c>
      <c r="AB9" s="84">
        <v>2</v>
      </c>
      <c r="AC9" s="84">
        <v>2</v>
      </c>
      <c r="AD9" s="84">
        <v>44</v>
      </c>
      <c r="AE9" s="84">
        <v>4</v>
      </c>
      <c r="AF9" s="6" t="e">
        <f t="shared" si="0"/>
        <v>#DIV/0!</v>
      </c>
    </row>
    <row r="10" spans="1:32" x14ac:dyDescent="0.3">
      <c r="A10" s="1">
        <v>5</v>
      </c>
      <c r="B10" s="85" t="s">
        <v>108</v>
      </c>
      <c r="C10" s="84"/>
      <c r="D10" s="84" t="s">
        <v>90</v>
      </c>
      <c r="E10" s="84">
        <v>3</v>
      </c>
      <c r="F10" s="84">
        <v>3</v>
      </c>
      <c r="G10" s="84">
        <v>2</v>
      </c>
      <c r="H10" s="84">
        <v>3</v>
      </c>
      <c r="I10" s="84">
        <v>2</v>
      </c>
      <c r="J10" s="84">
        <v>2</v>
      </c>
      <c r="K10" s="84">
        <v>3</v>
      </c>
      <c r="L10" s="84">
        <v>1</v>
      </c>
      <c r="M10" s="84">
        <v>1</v>
      </c>
      <c r="N10" s="84">
        <v>2</v>
      </c>
      <c r="O10" s="84">
        <v>2</v>
      </c>
      <c r="P10" s="84">
        <v>2</v>
      </c>
      <c r="Q10" s="84">
        <v>1</v>
      </c>
      <c r="R10" s="84">
        <v>1</v>
      </c>
      <c r="S10" s="84">
        <v>2</v>
      </c>
      <c r="T10" s="84">
        <v>1</v>
      </c>
      <c r="U10" s="84">
        <v>1</v>
      </c>
      <c r="V10" s="84">
        <v>1</v>
      </c>
      <c r="W10" s="84">
        <v>1</v>
      </c>
      <c r="X10" s="84">
        <v>1</v>
      </c>
      <c r="Y10" s="84">
        <v>1</v>
      </c>
      <c r="Z10" s="84">
        <v>1</v>
      </c>
      <c r="AA10" s="84">
        <v>1</v>
      </c>
      <c r="AB10" s="84">
        <v>1</v>
      </c>
      <c r="AC10" s="84">
        <v>1</v>
      </c>
      <c r="AD10" s="84">
        <v>40</v>
      </c>
      <c r="AE10" s="84">
        <v>4</v>
      </c>
      <c r="AF10" s="6" t="e">
        <f t="shared" si="0"/>
        <v>#DIV/0!</v>
      </c>
    </row>
    <row r="11" spans="1:32" x14ac:dyDescent="0.3">
      <c r="A11" s="1">
        <v>6</v>
      </c>
      <c r="B11" s="85" t="s">
        <v>109</v>
      </c>
      <c r="C11" s="84"/>
      <c r="D11" s="84" t="s">
        <v>90</v>
      </c>
      <c r="E11" s="84">
        <v>3</v>
      </c>
      <c r="F11" s="84">
        <v>3</v>
      </c>
      <c r="G11" s="84">
        <v>2</v>
      </c>
      <c r="H11" s="84">
        <v>3</v>
      </c>
      <c r="I11" s="84">
        <v>2</v>
      </c>
      <c r="J11" s="84">
        <v>2</v>
      </c>
      <c r="K11" s="84">
        <v>3</v>
      </c>
      <c r="L11" s="84">
        <v>1</v>
      </c>
      <c r="M11" s="84">
        <v>1</v>
      </c>
      <c r="N11" s="84">
        <v>2</v>
      </c>
      <c r="O11" s="84">
        <v>0</v>
      </c>
      <c r="P11" s="84">
        <v>1</v>
      </c>
      <c r="Q11" s="84">
        <v>1</v>
      </c>
      <c r="R11" s="84">
        <v>0</v>
      </c>
      <c r="S11" s="84">
        <v>0</v>
      </c>
      <c r="T11" s="84">
        <v>0</v>
      </c>
      <c r="U11" s="84" t="s">
        <v>91</v>
      </c>
      <c r="V11" s="84">
        <v>1</v>
      </c>
      <c r="W11" s="84" t="s">
        <v>91</v>
      </c>
      <c r="X11" s="84" t="s">
        <v>91</v>
      </c>
      <c r="Y11" s="84" t="s">
        <v>91</v>
      </c>
      <c r="Z11" s="84" t="s">
        <v>91</v>
      </c>
      <c r="AA11" s="84" t="s">
        <v>91</v>
      </c>
      <c r="AB11" s="84" t="s">
        <v>91</v>
      </c>
      <c r="AC11" s="84" t="s">
        <v>91</v>
      </c>
      <c r="AD11" s="84">
        <v>25</v>
      </c>
      <c r="AE11" s="84">
        <v>3</v>
      </c>
      <c r="AF11" s="6" t="e">
        <f t="shared" si="0"/>
        <v>#DIV/0!</v>
      </c>
    </row>
    <row r="12" spans="1:32" x14ac:dyDescent="0.3">
      <c r="A12" s="1">
        <v>7</v>
      </c>
      <c r="B12" s="85" t="s">
        <v>110</v>
      </c>
      <c r="C12" s="84"/>
      <c r="D12" s="84" t="s">
        <v>90</v>
      </c>
      <c r="E12" s="84">
        <v>3</v>
      </c>
      <c r="F12" s="84">
        <v>2</v>
      </c>
      <c r="G12" s="84">
        <v>1</v>
      </c>
      <c r="H12" s="84">
        <v>3</v>
      </c>
      <c r="I12" s="84">
        <v>0</v>
      </c>
      <c r="J12" s="84">
        <v>2</v>
      </c>
      <c r="K12" s="84" t="s">
        <v>91</v>
      </c>
      <c r="L12" s="84">
        <v>1</v>
      </c>
      <c r="M12" s="84">
        <v>1</v>
      </c>
      <c r="N12" s="84">
        <v>1</v>
      </c>
      <c r="O12" s="84">
        <v>3</v>
      </c>
      <c r="P12" s="84">
        <v>2</v>
      </c>
      <c r="Q12" s="84">
        <v>1</v>
      </c>
      <c r="R12" s="84">
        <v>0</v>
      </c>
      <c r="S12" s="84">
        <v>2</v>
      </c>
      <c r="T12" s="84">
        <v>1</v>
      </c>
      <c r="U12" s="84">
        <v>1</v>
      </c>
      <c r="V12" s="84">
        <v>2</v>
      </c>
      <c r="W12" s="84">
        <v>0</v>
      </c>
      <c r="X12" s="84">
        <v>1</v>
      </c>
      <c r="Y12" s="84">
        <v>0</v>
      </c>
      <c r="Z12" s="84">
        <v>1</v>
      </c>
      <c r="AA12" s="84">
        <v>0</v>
      </c>
      <c r="AB12" s="84">
        <v>2</v>
      </c>
      <c r="AC12" s="84">
        <v>0</v>
      </c>
      <c r="AD12" s="84">
        <v>30</v>
      </c>
      <c r="AE12" s="84">
        <v>3</v>
      </c>
      <c r="AF12" s="6" t="e">
        <f t="shared" si="0"/>
        <v>#DIV/0!</v>
      </c>
    </row>
    <row r="13" spans="1:32" x14ac:dyDescent="0.3">
      <c r="A13" s="1">
        <v>8</v>
      </c>
      <c r="B13" s="85" t="s">
        <v>111</v>
      </c>
      <c r="C13" s="84"/>
      <c r="D13" s="84" t="s">
        <v>90</v>
      </c>
      <c r="E13" s="84">
        <v>2</v>
      </c>
      <c r="F13" s="84">
        <v>3</v>
      </c>
      <c r="G13" s="84">
        <v>2</v>
      </c>
      <c r="H13" s="84">
        <v>3</v>
      </c>
      <c r="I13" s="84">
        <v>2</v>
      </c>
      <c r="J13" s="84">
        <v>2</v>
      </c>
      <c r="K13" s="84">
        <v>2</v>
      </c>
      <c r="L13" s="84">
        <v>1</v>
      </c>
      <c r="M13" s="84">
        <v>1</v>
      </c>
      <c r="N13" s="84">
        <v>2</v>
      </c>
      <c r="O13" s="84">
        <v>3</v>
      </c>
      <c r="P13" s="84">
        <v>2</v>
      </c>
      <c r="Q13" s="84">
        <v>1</v>
      </c>
      <c r="R13" s="84">
        <v>1</v>
      </c>
      <c r="S13" s="84">
        <v>2</v>
      </c>
      <c r="T13" s="84">
        <v>1</v>
      </c>
      <c r="U13" s="84">
        <v>2</v>
      </c>
      <c r="V13" s="84">
        <v>1</v>
      </c>
      <c r="W13" s="84">
        <v>2</v>
      </c>
      <c r="X13" s="84">
        <v>1</v>
      </c>
      <c r="Y13" s="84">
        <v>1</v>
      </c>
      <c r="Z13" s="84">
        <v>1</v>
      </c>
      <c r="AA13" s="84">
        <v>1</v>
      </c>
      <c r="AB13" s="84">
        <v>2</v>
      </c>
      <c r="AC13" s="84">
        <v>2</v>
      </c>
      <c r="AD13" s="84">
        <v>43</v>
      </c>
      <c r="AE13" s="84">
        <v>4</v>
      </c>
      <c r="AF13" s="6" t="e">
        <f t="shared" si="0"/>
        <v>#DIV/0!</v>
      </c>
    </row>
    <row r="14" spans="1:32" x14ac:dyDescent="0.3">
      <c r="A14" s="1">
        <v>9</v>
      </c>
      <c r="B14" s="85" t="s">
        <v>112</v>
      </c>
      <c r="C14" s="84"/>
      <c r="D14" s="84" t="s">
        <v>90</v>
      </c>
      <c r="E14" s="84">
        <v>3</v>
      </c>
      <c r="F14" s="84">
        <v>3</v>
      </c>
      <c r="G14" s="84">
        <v>2</v>
      </c>
      <c r="H14" s="84">
        <v>3</v>
      </c>
      <c r="I14" s="84">
        <v>3</v>
      </c>
      <c r="J14" s="84">
        <v>2</v>
      </c>
      <c r="K14" s="84">
        <v>3</v>
      </c>
      <c r="L14" s="84">
        <v>1</v>
      </c>
      <c r="M14" s="84">
        <v>1</v>
      </c>
      <c r="N14" s="84">
        <v>2</v>
      </c>
      <c r="O14" s="84">
        <v>2</v>
      </c>
      <c r="P14" s="84">
        <v>2</v>
      </c>
      <c r="Q14" s="84">
        <v>1</v>
      </c>
      <c r="R14" s="84">
        <v>1</v>
      </c>
      <c r="S14" s="84">
        <v>2</v>
      </c>
      <c r="T14" s="84">
        <v>1</v>
      </c>
      <c r="U14" s="84">
        <v>2</v>
      </c>
      <c r="V14" s="84">
        <v>2</v>
      </c>
      <c r="W14" s="84">
        <v>1</v>
      </c>
      <c r="X14" s="84">
        <v>1</v>
      </c>
      <c r="Y14" s="84">
        <v>1</v>
      </c>
      <c r="Z14" s="84">
        <v>1</v>
      </c>
      <c r="AA14" s="84">
        <v>1</v>
      </c>
      <c r="AB14" s="84">
        <v>1</v>
      </c>
      <c r="AC14" s="84">
        <v>0</v>
      </c>
      <c r="AD14" s="84">
        <v>42</v>
      </c>
      <c r="AE14" s="84">
        <v>4</v>
      </c>
      <c r="AF14" s="6" t="e">
        <f t="shared" si="0"/>
        <v>#DIV/0!</v>
      </c>
    </row>
    <row r="15" spans="1:32" x14ac:dyDescent="0.3">
      <c r="A15" s="1">
        <v>10</v>
      </c>
      <c r="B15" s="85" t="s">
        <v>113</v>
      </c>
      <c r="C15" s="84"/>
      <c r="D15" s="84" t="s">
        <v>90</v>
      </c>
      <c r="E15" s="84">
        <v>2</v>
      </c>
      <c r="F15" s="84">
        <v>2</v>
      </c>
      <c r="G15" s="84">
        <v>1</v>
      </c>
      <c r="H15" s="84">
        <v>3</v>
      </c>
      <c r="I15" s="84">
        <v>2</v>
      </c>
      <c r="J15" s="84">
        <v>2</v>
      </c>
      <c r="K15" s="84">
        <v>2</v>
      </c>
      <c r="L15" s="84">
        <v>1</v>
      </c>
      <c r="M15" s="84">
        <v>1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2</v>
      </c>
      <c r="W15" s="84">
        <v>2</v>
      </c>
      <c r="X15" s="84">
        <v>1</v>
      </c>
      <c r="Y15" s="84">
        <v>0</v>
      </c>
      <c r="Z15" s="84">
        <v>1</v>
      </c>
      <c r="AA15" s="84">
        <v>1</v>
      </c>
      <c r="AB15" s="84">
        <v>2</v>
      </c>
      <c r="AC15" s="84">
        <v>2</v>
      </c>
      <c r="AD15" s="84">
        <v>31</v>
      </c>
      <c r="AE15" s="84">
        <v>3</v>
      </c>
      <c r="AF15" s="6" t="e">
        <f t="shared" si="0"/>
        <v>#DIV/0!</v>
      </c>
    </row>
    <row r="16" spans="1:32" x14ac:dyDescent="0.3">
      <c r="A16" s="1">
        <v>11</v>
      </c>
      <c r="B16" s="85" t="s">
        <v>61</v>
      </c>
      <c r="C16" s="84"/>
      <c r="D16" s="84" t="s">
        <v>90</v>
      </c>
      <c r="E16" s="84">
        <v>2</v>
      </c>
      <c r="F16" s="84">
        <v>2</v>
      </c>
      <c r="G16" s="84">
        <v>1</v>
      </c>
      <c r="H16" s="84">
        <v>1</v>
      </c>
      <c r="I16" s="84">
        <v>0</v>
      </c>
      <c r="J16" s="84">
        <v>2</v>
      </c>
      <c r="K16" s="84">
        <v>2</v>
      </c>
      <c r="L16" s="84">
        <v>1</v>
      </c>
      <c r="M16" s="84">
        <v>0</v>
      </c>
      <c r="N16" s="84">
        <v>2</v>
      </c>
      <c r="O16" s="84">
        <v>3</v>
      </c>
      <c r="P16" s="84">
        <v>2</v>
      </c>
      <c r="Q16" s="84">
        <v>0</v>
      </c>
      <c r="R16" s="84">
        <v>0</v>
      </c>
      <c r="S16" s="84">
        <v>2</v>
      </c>
      <c r="T16" s="84">
        <v>0</v>
      </c>
      <c r="U16" s="84">
        <v>1</v>
      </c>
      <c r="V16" s="84">
        <v>2</v>
      </c>
      <c r="W16" s="84">
        <v>1</v>
      </c>
      <c r="X16" s="84">
        <v>1</v>
      </c>
      <c r="Y16" s="84">
        <v>2</v>
      </c>
      <c r="Z16" s="84">
        <v>0</v>
      </c>
      <c r="AA16" s="84">
        <v>0</v>
      </c>
      <c r="AB16" s="84">
        <v>0</v>
      </c>
      <c r="AC16" s="84">
        <v>0</v>
      </c>
      <c r="AD16" s="84">
        <v>27</v>
      </c>
      <c r="AE16" s="84">
        <v>3</v>
      </c>
      <c r="AF16" s="6" t="e">
        <f t="shared" si="0"/>
        <v>#DIV/0!</v>
      </c>
    </row>
    <row r="17" spans="1:32" x14ac:dyDescent="0.3">
      <c r="A17" s="1">
        <v>12</v>
      </c>
      <c r="B17" s="85" t="s">
        <v>114</v>
      </c>
      <c r="C17" s="84"/>
      <c r="D17" s="84" t="s">
        <v>90</v>
      </c>
      <c r="E17" s="84">
        <v>4</v>
      </c>
      <c r="F17" s="84">
        <v>3</v>
      </c>
      <c r="G17" s="84">
        <v>2</v>
      </c>
      <c r="H17" s="84">
        <v>3</v>
      </c>
      <c r="I17" s="84">
        <v>3</v>
      </c>
      <c r="J17" s="84">
        <v>3</v>
      </c>
      <c r="K17" s="84">
        <v>2</v>
      </c>
      <c r="L17" s="84">
        <v>1</v>
      </c>
      <c r="M17" s="84">
        <v>1</v>
      </c>
      <c r="N17" s="84">
        <v>1</v>
      </c>
      <c r="O17" s="84">
        <v>2</v>
      </c>
      <c r="P17" s="84">
        <v>2</v>
      </c>
      <c r="Q17" s="84">
        <v>1</v>
      </c>
      <c r="R17" s="84">
        <v>1</v>
      </c>
      <c r="S17" s="84">
        <v>1</v>
      </c>
      <c r="T17" s="84">
        <v>1</v>
      </c>
      <c r="U17" s="84">
        <v>2</v>
      </c>
      <c r="V17" s="84">
        <v>2</v>
      </c>
      <c r="W17" s="84">
        <v>2</v>
      </c>
      <c r="X17" s="84">
        <v>1</v>
      </c>
      <c r="Y17" s="84">
        <v>2</v>
      </c>
      <c r="Z17" s="84">
        <v>1</v>
      </c>
      <c r="AA17" s="84">
        <v>1</v>
      </c>
      <c r="AB17" s="84">
        <v>2</v>
      </c>
      <c r="AC17" s="84">
        <v>2</v>
      </c>
      <c r="AD17" s="84">
        <v>46</v>
      </c>
      <c r="AE17" s="84">
        <v>5</v>
      </c>
      <c r="AF17" s="6" t="e">
        <f t="shared" si="0"/>
        <v>#DIV/0!</v>
      </c>
    </row>
    <row r="18" spans="1:32" x14ac:dyDescent="0.3">
      <c r="A18" s="1">
        <v>13</v>
      </c>
      <c r="B18" s="85" t="s">
        <v>63</v>
      </c>
      <c r="C18" s="84"/>
      <c r="D18" s="84" t="s">
        <v>90</v>
      </c>
      <c r="E18" s="84">
        <v>0</v>
      </c>
      <c r="F18" s="84">
        <v>3</v>
      </c>
      <c r="G18" s="84">
        <v>1</v>
      </c>
      <c r="H18" s="84">
        <v>0</v>
      </c>
      <c r="I18" s="84">
        <v>0</v>
      </c>
      <c r="J18" s="84">
        <v>0</v>
      </c>
      <c r="K18" s="84">
        <v>3</v>
      </c>
      <c r="L18" s="84">
        <v>1</v>
      </c>
      <c r="M18" s="84">
        <v>1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 t="s">
        <v>91</v>
      </c>
      <c r="W18" s="84">
        <v>1</v>
      </c>
      <c r="X18" s="84">
        <v>0</v>
      </c>
      <c r="Y18" s="84">
        <v>0</v>
      </c>
      <c r="Z18" s="84">
        <v>0</v>
      </c>
      <c r="AA18" s="84" t="s">
        <v>91</v>
      </c>
      <c r="AB18" s="84" t="s">
        <v>91</v>
      </c>
      <c r="AC18" s="84" t="s">
        <v>91</v>
      </c>
      <c r="AD18" s="84">
        <v>11</v>
      </c>
      <c r="AE18" s="84">
        <v>2</v>
      </c>
      <c r="AF18" s="6" t="e">
        <f t="shared" si="0"/>
        <v>#DIV/0!</v>
      </c>
    </row>
    <row r="19" spans="1:32" x14ac:dyDescent="0.3">
      <c r="A19" s="1">
        <v>14</v>
      </c>
      <c r="B19" s="85" t="s">
        <v>64</v>
      </c>
      <c r="C19" s="84"/>
      <c r="D19" s="84" t="s">
        <v>90</v>
      </c>
      <c r="E19" s="84">
        <v>3</v>
      </c>
      <c r="F19" s="84">
        <v>2</v>
      </c>
      <c r="G19" s="84">
        <v>2</v>
      </c>
      <c r="H19" s="84">
        <v>2</v>
      </c>
      <c r="I19" s="84">
        <v>1</v>
      </c>
      <c r="J19" s="84">
        <v>2</v>
      </c>
      <c r="K19" s="84">
        <v>2</v>
      </c>
      <c r="L19" s="84">
        <v>1</v>
      </c>
      <c r="M19" s="84">
        <v>1</v>
      </c>
      <c r="N19" s="84">
        <v>2</v>
      </c>
      <c r="O19" s="84">
        <v>3</v>
      </c>
      <c r="P19" s="84">
        <v>0</v>
      </c>
      <c r="Q19" s="84">
        <v>1</v>
      </c>
      <c r="R19" s="84">
        <v>1</v>
      </c>
      <c r="S19" s="84">
        <v>1</v>
      </c>
      <c r="T19" s="84">
        <v>1</v>
      </c>
      <c r="U19" s="84">
        <v>1</v>
      </c>
      <c r="V19" s="84">
        <v>1</v>
      </c>
      <c r="W19" s="84">
        <v>1</v>
      </c>
      <c r="X19" s="84">
        <v>1</v>
      </c>
      <c r="Y19" s="84">
        <v>0</v>
      </c>
      <c r="Z19" s="84">
        <v>1</v>
      </c>
      <c r="AA19" s="84">
        <v>0</v>
      </c>
      <c r="AB19" s="84">
        <v>1</v>
      </c>
      <c r="AC19" s="84">
        <v>0</v>
      </c>
      <c r="AD19" s="84">
        <v>31</v>
      </c>
      <c r="AE19" s="84">
        <v>3</v>
      </c>
      <c r="AF19" s="6" t="e">
        <f t="shared" si="0"/>
        <v>#DIV/0!</v>
      </c>
    </row>
    <row r="20" spans="1:32" x14ac:dyDescent="0.3">
      <c r="A20" s="1">
        <v>15</v>
      </c>
      <c r="B20" s="86" t="s">
        <v>93</v>
      </c>
      <c r="C20" s="84"/>
      <c r="D20" s="84" t="s">
        <v>92</v>
      </c>
      <c r="E20" s="84">
        <v>3</v>
      </c>
      <c r="F20" s="84">
        <v>2</v>
      </c>
      <c r="G20" s="84">
        <v>2</v>
      </c>
      <c r="H20" s="84">
        <v>1</v>
      </c>
      <c r="I20" s="84">
        <v>1</v>
      </c>
      <c r="J20" s="84">
        <v>2</v>
      </c>
      <c r="K20" s="84">
        <v>1</v>
      </c>
      <c r="L20" s="84" t="s">
        <v>91</v>
      </c>
      <c r="M20" s="84" t="s">
        <v>91</v>
      </c>
      <c r="N20" s="84">
        <v>2</v>
      </c>
      <c r="O20" s="84">
        <v>3</v>
      </c>
      <c r="P20" s="84">
        <v>2</v>
      </c>
      <c r="Q20" s="84">
        <v>1</v>
      </c>
      <c r="R20" s="84">
        <v>1</v>
      </c>
      <c r="S20" s="84">
        <v>2</v>
      </c>
      <c r="T20" s="84">
        <v>1</v>
      </c>
      <c r="U20" s="84" t="s">
        <v>91</v>
      </c>
      <c r="V20" s="84" t="s">
        <v>91</v>
      </c>
      <c r="W20" s="84" t="s">
        <v>91</v>
      </c>
      <c r="X20" s="84">
        <v>1</v>
      </c>
      <c r="Y20" s="84">
        <v>1</v>
      </c>
      <c r="Z20" s="84" t="s">
        <v>91</v>
      </c>
      <c r="AA20" s="84" t="s">
        <v>91</v>
      </c>
      <c r="AB20" s="84" t="s">
        <v>91</v>
      </c>
      <c r="AC20" s="84" t="s">
        <v>91</v>
      </c>
      <c r="AD20" s="84">
        <v>26</v>
      </c>
      <c r="AE20" s="84">
        <v>3</v>
      </c>
      <c r="AF20" s="6" t="e">
        <f t="shared" si="0"/>
        <v>#DIV/0!</v>
      </c>
    </row>
    <row r="21" spans="1:32" x14ac:dyDescent="0.3">
      <c r="A21" s="1">
        <v>16</v>
      </c>
      <c r="B21" s="86" t="s">
        <v>94</v>
      </c>
      <c r="C21" s="84"/>
      <c r="D21" s="84" t="s">
        <v>92</v>
      </c>
      <c r="E21" s="84" t="s">
        <v>91</v>
      </c>
      <c r="F21" s="84">
        <v>1</v>
      </c>
      <c r="G21" s="84">
        <v>1</v>
      </c>
      <c r="H21" s="84">
        <v>2</v>
      </c>
      <c r="I21" s="84">
        <v>1</v>
      </c>
      <c r="J21" s="84">
        <v>3</v>
      </c>
      <c r="K21" s="84">
        <v>3</v>
      </c>
      <c r="L21" s="84">
        <v>0</v>
      </c>
      <c r="M21" s="84">
        <v>0</v>
      </c>
      <c r="N21" s="84">
        <v>2</v>
      </c>
      <c r="O21" s="84" t="s">
        <v>91</v>
      </c>
      <c r="P21" s="84">
        <v>2</v>
      </c>
      <c r="Q21" s="84">
        <v>1</v>
      </c>
      <c r="R21" s="84">
        <v>1</v>
      </c>
      <c r="S21" s="84">
        <v>2</v>
      </c>
      <c r="T21" s="84">
        <v>1</v>
      </c>
      <c r="U21" s="84">
        <v>1</v>
      </c>
      <c r="V21" s="84" t="s">
        <v>91</v>
      </c>
      <c r="W21" s="84" t="s">
        <v>91</v>
      </c>
      <c r="X21" s="84">
        <v>1</v>
      </c>
      <c r="Y21" s="84">
        <v>1</v>
      </c>
      <c r="Z21" s="84">
        <v>1</v>
      </c>
      <c r="AA21" s="84">
        <v>1</v>
      </c>
      <c r="AB21" s="84">
        <v>1</v>
      </c>
      <c r="AC21" s="84">
        <v>1</v>
      </c>
      <c r="AD21" s="84">
        <v>27</v>
      </c>
      <c r="AE21" s="84">
        <v>3</v>
      </c>
      <c r="AF21" s="6" t="e">
        <f t="shared" ref="AF21:AF24" si="1">AD21/$AF$1*100</f>
        <v>#DIV/0!</v>
      </c>
    </row>
    <row r="22" spans="1:32" x14ac:dyDescent="0.3">
      <c r="A22" s="1">
        <v>17</v>
      </c>
      <c r="B22" s="86" t="s">
        <v>95</v>
      </c>
      <c r="C22" s="84"/>
      <c r="D22" s="84" t="s">
        <v>92</v>
      </c>
      <c r="E22" s="84">
        <v>2</v>
      </c>
      <c r="F22" s="84">
        <v>1</v>
      </c>
      <c r="G22" s="84">
        <v>1</v>
      </c>
      <c r="H22" s="84">
        <v>1</v>
      </c>
      <c r="I22" s="84">
        <v>0</v>
      </c>
      <c r="J22" s="84">
        <v>2</v>
      </c>
      <c r="K22" s="84">
        <v>3</v>
      </c>
      <c r="L22" s="84">
        <v>1</v>
      </c>
      <c r="M22" s="84">
        <v>1</v>
      </c>
      <c r="N22" s="84">
        <v>2</v>
      </c>
      <c r="O22" s="84">
        <v>2</v>
      </c>
      <c r="P22" s="84">
        <v>2</v>
      </c>
      <c r="Q22" s="84">
        <v>1</v>
      </c>
      <c r="R22" s="84">
        <v>1</v>
      </c>
      <c r="S22" s="84">
        <v>2</v>
      </c>
      <c r="T22" s="84">
        <v>1</v>
      </c>
      <c r="U22" s="84">
        <v>1</v>
      </c>
      <c r="V22" s="84" t="s">
        <v>91</v>
      </c>
      <c r="W22" s="84">
        <v>1</v>
      </c>
      <c r="X22" s="84">
        <v>1</v>
      </c>
      <c r="Y22" s="84">
        <v>0</v>
      </c>
      <c r="Z22" s="84" t="s">
        <v>91</v>
      </c>
      <c r="AA22" s="84" t="s">
        <v>91</v>
      </c>
      <c r="AB22" s="84" t="s">
        <v>91</v>
      </c>
      <c r="AC22" s="84" t="s">
        <v>91</v>
      </c>
      <c r="AD22" s="84">
        <v>26</v>
      </c>
      <c r="AE22" s="84">
        <v>3</v>
      </c>
      <c r="AF22" s="6" t="e">
        <f t="shared" si="1"/>
        <v>#DIV/0!</v>
      </c>
    </row>
    <row r="23" spans="1:32" x14ac:dyDescent="0.3">
      <c r="A23" s="1">
        <v>18</v>
      </c>
      <c r="B23" s="86" t="s">
        <v>96</v>
      </c>
      <c r="C23" s="84"/>
      <c r="D23" s="84" t="s">
        <v>92</v>
      </c>
      <c r="E23" s="84">
        <v>2</v>
      </c>
      <c r="F23" s="84">
        <v>2</v>
      </c>
      <c r="G23" s="84">
        <v>2</v>
      </c>
      <c r="H23" s="84">
        <v>3</v>
      </c>
      <c r="I23" s="84">
        <v>0</v>
      </c>
      <c r="J23" s="84">
        <v>1</v>
      </c>
      <c r="K23" s="84">
        <v>3</v>
      </c>
      <c r="L23" s="84">
        <v>1</v>
      </c>
      <c r="M23" s="84">
        <v>0</v>
      </c>
      <c r="N23" s="84">
        <v>2</v>
      </c>
      <c r="O23" s="84">
        <v>2</v>
      </c>
      <c r="P23" s="84">
        <v>2</v>
      </c>
      <c r="Q23" s="84">
        <v>1</v>
      </c>
      <c r="R23" s="84">
        <v>1</v>
      </c>
      <c r="S23" s="84">
        <v>2</v>
      </c>
      <c r="T23" s="84">
        <v>1</v>
      </c>
      <c r="U23" s="84">
        <v>1</v>
      </c>
      <c r="V23" s="84" t="s">
        <v>91</v>
      </c>
      <c r="W23" s="84" t="s">
        <v>91</v>
      </c>
      <c r="X23" s="84" t="s">
        <v>91</v>
      </c>
      <c r="Y23" s="84" t="s">
        <v>91</v>
      </c>
      <c r="Z23" s="84" t="s">
        <v>91</v>
      </c>
      <c r="AA23" s="84" t="s">
        <v>91</v>
      </c>
      <c r="AB23" s="84" t="s">
        <v>91</v>
      </c>
      <c r="AC23" s="84" t="s">
        <v>91</v>
      </c>
      <c r="AD23" s="84">
        <v>26</v>
      </c>
      <c r="AE23" s="84">
        <v>3</v>
      </c>
      <c r="AF23" s="6" t="e">
        <f t="shared" si="1"/>
        <v>#DIV/0!</v>
      </c>
    </row>
    <row r="24" spans="1:32" x14ac:dyDescent="0.3">
      <c r="A24" s="1">
        <v>19</v>
      </c>
      <c r="B24" s="86" t="s">
        <v>97</v>
      </c>
      <c r="C24" s="84"/>
      <c r="D24" s="84" t="s">
        <v>92</v>
      </c>
      <c r="E24" s="84">
        <v>2</v>
      </c>
      <c r="F24" s="84">
        <v>2</v>
      </c>
      <c r="G24" s="84">
        <v>2</v>
      </c>
      <c r="H24" s="84">
        <v>2</v>
      </c>
      <c r="I24" s="84">
        <v>2</v>
      </c>
      <c r="J24" s="84">
        <v>3</v>
      </c>
      <c r="K24" s="84">
        <v>3</v>
      </c>
      <c r="L24" s="84">
        <v>1</v>
      </c>
      <c r="M24" s="84">
        <v>0</v>
      </c>
      <c r="N24" s="84">
        <v>2</v>
      </c>
      <c r="O24" s="84">
        <v>3</v>
      </c>
      <c r="P24" s="84">
        <v>2</v>
      </c>
      <c r="Q24" s="84" t="s">
        <v>91</v>
      </c>
      <c r="R24" s="84" t="s">
        <v>91</v>
      </c>
      <c r="S24" s="84">
        <v>1</v>
      </c>
      <c r="T24" s="84" t="s">
        <v>91</v>
      </c>
      <c r="U24" s="84" t="s">
        <v>91</v>
      </c>
      <c r="V24" s="84" t="s">
        <v>91</v>
      </c>
      <c r="W24" s="84" t="s">
        <v>91</v>
      </c>
      <c r="X24" s="84" t="s">
        <v>91</v>
      </c>
      <c r="Y24" s="84" t="s">
        <v>91</v>
      </c>
      <c r="Z24" s="84" t="s">
        <v>91</v>
      </c>
      <c r="AA24" s="84" t="s">
        <v>91</v>
      </c>
      <c r="AB24" s="84" t="s">
        <v>91</v>
      </c>
      <c r="AC24" s="84" t="s">
        <v>91</v>
      </c>
      <c r="AD24" s="84">
        <v>25</v>
      </c>
      <c r="AE24" s="84">
        <v>3</v>
      </c>
      <c r="AF24" s="6" t="e">
        <f t="shared" si="1"/>
        <v>#DIV/0!</v>
      </c>
    </row>
    <row r="25" spans="1:32" x14ac:dyDescent="0.3">
      <c r="A25" s="1">
        <v>20</v>
      </c>
      <c r="B25" s="86" t="s">
        <v>98</v>
      </c>
      <c r="C25" s="84"/>
      <c r="D25" s="84" t="s">
        <v>92</v>
      </c>
      <c r="E25" s="84">
        <v>0</v>
      </c>
      <c r="F25" s="84">
        <v>0</v>
      </c>
      <c r="G25" s="84">
        <v>0</v>
      </c>
      <c r="H25" s="84">
        <v>1</v>
      </c>
      <c r="I25" s="84">
        <v>1</v>
      </c>
      <c r="J25" s="84">
        <v>0</v>
      </c>
      <c r="K25" s="84">
        <v>0</v>
      </c>
      <c r="L25" s="84" t="s">
        <v>91</v>
      </c>
      <c r="M25" s="84" t="s">
        <v>91</v>
      </c>
      <c r="N25" s="84">
        <v>2</v>
      </c>
      <c r="O25" s="84" t="s">
        <v>91</v>
      </c>
      <c r="P25" s="84">
        <v>2</v>
      </c>
      <c r="Q25" s="84" t="s">
        <v>91</v>
      </c>
      <c r="R25" s="84" t="s">
        <v>91</v>
      </c>
      <c r="S25" s="84" t="s">
        <v>91</v>
      </c>
      <c r="T25" s="84" t="s">
        <v>91</v>
      </c>
      <c r="U25" s="84" t="s">
        <v>91</v>
      </c>
      <c r="V25" s="84" t="s">
        <v>91</v>
      </c>
      <c r="W25" s="84" t="s">
        <v>91</v>
      </c>
      <c r="X25" s="84" t="s">
        <v>91</v>
      </c>
      <c r="Y25" s="84" t="s">
        <v>91</v>
      </c>
      <c r="Z25" s="84" t="s">
        <v>91</v>
      </c>
      <c r="AA25" s="84" t="s">
        <v>91</v>
      </c>
      <c r="AB25" s="84" t="s">
        <v>91</v>
      </c>
      <c r="AC25" s="84" t="s">
        <v>91</v>
      </c>
      <c r="AD25" s="84">
        <v>6</v>
      </c>
      <c r="AE25" s="84">
        <v>2</v>
      </c>
      <c r="AF25" s="6" t="e">
        <f t="shared" ref="AF25:AF56" si="2">AD25/$AF$1*100</f>
        <v>#DIV/0!</v>
      </c>
    </row>
    <row r="26" spans="1:32" x14ac:dyDescent="0.3">
      <c r="A26" s="1">
        <v>21</v>
      </c>
      <c r="B26" s="86" t="s">
        <v>99</v>
      </c>
      <c r="C26" s="84"/>
      <c r="D26" s="84" t="s">
        <v>92</v>
      </c>
      <c r="E26" s="84">
        <v>2</v>
      </c>
      <c r="F26" s="84">
        <v>2</v>
      </c>
      <c r="G26" s="84">
        <v>2</v>
      </c>
      <c r="H26" s="84">
        <v>1</v>
      </c>
      <c r="I26" s="84">
        <v>1</v>
      </c>
      <c r="J26" s="84">
        <v>1</v>
      </c>
      <c r="K26" s="84">
        <v>1</v>
      </c>
      <c r="L26" s="84">
        <v>0</v>
      </c>
      <c r="M26" s="84" t="s">
        <v>91</v>
      </c>
      <c r="N26" s="84">
        <v>2</v>
      </c>
      <c r="O26" s="84">
        <v>3</v>
      </c>
      <c r="P26" s="84">
        <v>2</v>
      </c>
      <c r="Q26" s="84">
        <v>1</v>
      </c>
      <c r="R26" s="84">
        <v>1</v>
      </c>
      <c r="S26" s="84">
        <v>2</v>
      </c>
      <c r="T26" s="84">
        <v>1</v>
      </c>
      <c r="U26" s="84">
        <v>1</v>
      </c>
      <c r="V26" s="84">
        <v>1</v>
      </c>
      <c r="W26" s="84">
        <v>1</v>
      </c>
      <c r="X26" s="84" t="s">
        <v>91</v>
      </c>
      <c r="Y26" s="84" t="s">
        <v>91</v>
      </c>
      <c r="Z26" s="84" t="s">
        <v>91</v>
      </c>
      <c r="AA26" s="84" t="s">
        <v>91</v>
      </c>
      <c r="AB26" s="84" t="s">
        <v>91</v>
      </c>
      <c r="AC26" s="84" t="s">
        <v>91</v>
      </c>
      <c r="AD26" s="84">
        <v>25</v>
      </c>
      <c r="AE26" s="84">
        <v>3</v>
      </c>
      <c r="AF26" s="6" t="e">
        <f t="shared" si="2"/>
        <v>#DIV/0!</v>
      </c>
    </row>
    <row r="27" spans="1:32" x14ac:dyDescent="0.3">
      <c r="A27" s="1">
        <v>22</v>
      </c>
      <c r="B27" s="86" t="s">
        <v>100</v>
      </c>
      <c r="C27" s="84"/>
      <c r="D27" s="84" t="s">
        <v>92</v>
      </c>
      <c r="E27" s="84">
        <v>1</v>
      </c>
      <c r="F27" s="84">
        <v>1</v>
      </c>
      <c r="G27" s="84">
        <v>1</v>
      </c>
      <c r="H27" s="84">
        <v>3</v>
      </c>
      <c r="I27" s="84">
        <v>0</v>
      </c>
      <c r="J27" s="84">
        <v>0</v>
      </c>
      <c r="K27" s="84">
        <v>0</v>
      </c>
      <c r="L27" s="84">
        <v>1</v>
      </c>
      <c r="M27" s="84">
        <v>0</v>
      </c>
      <c r="N27" s="84">
        <v>2</v>
      </c>
      <c r="O27" s="84">
        <v>2</v>
      </c>
      <c r="P27" s="84">
        <v>2</v>
      </c>
      <c r="Q27" s="84">
        <v>1</v>
      </c>
      <c r="R27" s="84" t="s">
        <v>91</v>
      </c>
      <c r="S27" s="84">
        <v>1</v>
      </c>
      <c r="T27" s="84">
        <v>0</v>
      </c>
      <c r="U27" s="84">
        <v>1</v>
      </c>
      <c r="V27" s="84">
        <v>1</v>
      </c>
      <c r="W27" s="84">
        <v>1</v>
      </c>
      <c r="X27" s="84">
        <v>1</v>
      </c>
      <c r="Y27" s="84">
        <v>2</v>
      </c>
      <c r="Z27" s="84">
        <v>1</v>
      </c>
      <c r="AA27" s="84">
        <v>1</v>
      </c>
      <c r="AB27" s="84">
        <v>2</v>
      </c>
      <c r="AC27" s="84">
        <v>2</v>
      </c>
      <c r="AD27" s="84">
        <v>27</v>
      </c>
      <c r="AE27" s="84">
        <v>3</v>
      </c>
      <c r="AF27" s="6" t="e">
        <f t="shared" si="2"/>
        <v>#DIV/0!</v>
      </c>
    </row>
    <row r="28" spans="1:32" x14ac:dyDescent="0.3">
      <c r="A28" s="1">
        <v>23</v>
      </c>
      <c r="B28" s="86" t="s">
        <v>101</v>
      </c>
      <c r="C28" s="84"/>
      <c r="D28" s="84" t="s">
        <v>92</v>
      </c>
      <c r="E28" s="84">
        <v>2</v>
      </c>
      <c r="F28" s="84">
        <v>2</v>
      </c>
      <c r="G28" s="84">
        <v>2</v>
      </c>
      <c r="H28" s="84">
        <v>2</v>
      </c>
      <c r="I28" s="84" t="s">
        <v>91</v>
      </c>
      <c r="J28" s="84" t="s">
        <v>91</v>
      </c>
      <c r="K28" s="84" t="s">
        <v>91</v>
      </c>
      <c r="L28" s="84">
        <v>0</v>
      </c>
      <c r="M28" s="84">
        <v>1</v>
      </c>
      <c r="N28" s="84">
        <v>2</v>
      </c>
      <c r="O28" s="84">
        <v>3</v>
      </c>
      <c r="P28" s="84">
        <v>2</v>
      </c>
      <c r="Q28" s="84">
        <v>1</v>
      </c>
      <c r="R28" s="84">
        <v>1</v>
      </c>
      <c r="S28" s="84">
        <v>2</v>
      </c>
      <c r="T28" s="84">
        <v>1</v>
      </c>
      <c r="U28" s="84">
        <v>1</v>
      </c>
      <c r="V28" s="84" t="s">
        <v>91</v>
      </c>
      <c r="W28" s="84">
        <v>1</v>
      </c>
      <c r="X28" s="84">
        <v>1</v>
      </c>
      <c r="Y28" s="84">
        <v>0</v>
      </c>
      <c r="Z28" s="84">
        <v>1</v>
      </c>
      <c r="AA28" s="84">
        <v>0</v>
      </c>
      <c r="AB28" s="84">
        <v>2</v>
      </c>
      <c r="AC28" s="84">
        <v>2</v>
      </c>
      <c r="AD28" s="84">
        <v>29</v>
      </c>
      <c r="AE28" s="84">
        <v>3</v>
      </c>
      <c r="AF28" s="6" t="e">
        <f t="shared" si="2"/>
        <v>#DIV/0!</v>
      </c>
    </row>
    <row r="29" spans="1:32" x14ac:dyDescent="0.3">
      <c r="A29" s="1">
        <v>24</v>
      </c>
      <c r="B29" s="86" t="s">
        <v>102</v>
      </c>
      <c r="C29" s="84"/>
      <c r="D29" s="84" t="s">
        <v>92</v>
      </c>
      <c r="E29" s="84">
        <v>2</v>
      </c>
      <c r="F29" s="84">
        <v>1</v>
      </c>
      <c r="G29" s="84">
        <v>1</v>
      </c>
      <c r="H29" s="84">
        <v>3</v>
      </c>
      <c r="I29" s="84" t="s">
        <v>91</v>
      </c>
      <c r="J29" s="84">
        <v>0</v>
      </c>
      <c r="K29" s="84">
        <v>1</v>
      </c>
      <c r="L29" s="84" t="s">
        <v>91</v>
      </c>
      <c r="M29" s="84" t="s">
        <v>91</v>
      </c>
      <c r="N29" s="84">
        <v>0</v>
      </c>
      <c r="O29" s="84">
        <v>3</v>
      </c>
      <c r="P29" s="84">
        <v>1</v>
      </c>
      <c r="Q29" s="84">
        <v>1</v>
      </c>
      <c r="R29" s="84">
        <v>1</v>
      </c>
      <c r="S29" s="84">
        <v>2</v>
      </c>
      <c r="T29" s="84">
        <v>1</v>
      </c>
      <c r="U29" s="84">
        <v>1</v>
      </c>
      <c r="V29" s="84">
        <v>0</v>
      </c>
      <c r="W29" s="84">
        <v>2</v>
      </c>
      <c r="X29" s="84" t="s">
        <v>91</v>
      </c>
      <c r="Y29" s="84">
        <v>1</v>
      </c>
      <c r="Z29" s="84">
        <v>1</v>
      </c>
      <c r="AA29" s="84">
        <v>1</v>
      </c>
      <c r="AB29" s="84">
        <v>1</v>
      </c>
      <c r="AC29" s="84">
        <v>2</v>
      </c>
      <c r="AD29" s="84">
        <v>26</v>
      </c>
      <c r="AE29" s="84">
        <v>3</v>
      </c>
      <c r="AF29" s="6" t="e">
        <f t="shared" si="2"/>
        <v>#DIV/0!</v>
      </c>
    </row>
    <row r="30" spans="1:32" x14ac:dyDescent="0.3">
      <c r="A30" s="1">
        <v>25</v>
      </c>
      <c r="B30" s="86" t="s">
        <v>103</v>
      </c>
      <c r="C30" s="84"/>
      <c r="D30" s="84" t="s">
        <v>92</v>
      </c>
      <c r="E30" s="84">
        <v>1</v>
      </c>
      <c r="F30" s="84">
        <v>0</v>
      </c>
      <c r="G30" s="84">
        <v>0</v>
      </c>
      <c r="H30" s="84">
        <v>1</v>
      </c>
      <c r="I30" s="84" t="s">
        <v>91</v>
      </c>
      <c r="J30" s="84">
        <v>1</v>
      </c>
      <c r="K30" s="84">
        <v>1</v>
      </c>
      <c r="L30" s="84">
        <v>1</v>
      </c>
      <c r="M30" s="84">
        <v>1</v>
      </c>
      <c r="N30" s="84">
        <v>2</v>
      </c>
      <c r="O30" s="84">
        <v>1</v>
      </c>
      <c r="P30" s="84">
        <v>2</v>
      </c>
      <c r="Q30" s="84">
        <v>1</v>
      </c>
      <c r="R30" s="84">
        <v>1</v>
      </c>
      <c r="S30" s="84">
        <v>2</v>
      </c>
      <c r="T30" s="84">
        <v>1</v>
      </c>
      <c r="U30" s="84">
        <v>1</v>
      </c>
      <c r="V30" s="84">
        <v>3</v>
      </c>
      <c r="W30" s="84">
        <v>1</v>
      </c>
      <c r="X30" s="84" t="s">
        <v>91</v>
      </c>
      <c r="Y30" s="84" t="s">
        <v>91</v>
      </c>
      <c r="Z30" s="84">
        <v>1</v>
      </c>
      <c r="AA30" s="84">
        <v>1</v>
      </c>
      <c r="AB30" s="84">
        <v>1</v>
      </c>
      <c r="AC30" s="84">
        <v>1</v>
      </c>
      <c r="AD30" s="84">
        <v>25</v>
      </c>
      <c r="AE30" s="84">
        <v>3</v>
      </c>
      <c r="AF30" s="6" t="e">
        <f t="shared" si="2"/>
        <v>#DIV/0!</v>
      </c>
    </row>
    <row r="31" spans="1:32" x14ac:dyDescent="0.3">
      <c r="A31" s="1">
        <v>26</v>
      </c>
      <c r="B31" s="86" t="s">
        <v>104</v>
      </c>
      <c r="C31" s="84"/>
      <c r="D31" s="84" t="s">
        <v>92</v>
      </c>
      <c r="E31" s="84">
        <v>1</v>
      </c>
      <c r="F31" s="84">
        <v>1</v>
      </c>
      <c r="G31" s="84">
        <v>1</v>
      </c>
      <c r="H31" s="84">
        <v>1</v>
      </c>
      <c r="I31" s="84" t="s">
        <v>91</v>
      </c>
      <c r="J31" s="84">
        <v>0</v>
      </c>
      <c r="K31" s="84">
        <v>0</v>
      </c>
      <c r="L31" s="84" t="s">
        <v>91</v>
      </c>
      <c r="M31" s="84" t="s">
        <v>91</v>
      </c>
      <c r="N31" s="84">
        <v>2</v>
      </c>
      <c r="O31" s="84" t="s">
        <v>91</v>
      </c>
      <c r="P31" s="84">
        <v>2</v>
      </c>
      <c r="Q31" s="84">
        <v>1</v>
      </c>
      <c r="R31" s="84">
        <v>1</v>
      </c>
      <c r="S31" s="84">
        <v>1</v>
      </c>
      <c r="T31" s="84">
        <v>1</v>
      </c>
      <c r="U31" s="84">
        <v>1</v>
      </c>
      <c r="V31" s="84">
        <v>2</v>
      </c>
      <c r="W31" s="84">
        <v>1</v>
      </c>
      <c r="X31" s="84" t="s">
        <v>91</v>
      </c>
      <c r="Y31" s="84" t="s">
        <v>91</v>
      </c>
      <c r="Z31" s="84" t="s">
        <v>91</v>
      </c>
      <c r="AA31" s="84" t="s">
        <v>91</v>
      </c>
      <c r="AB31" s="84" t="s">
        <v>91</v>
      </c>
      <c r="AC31" s="84" t="s">
        <v>91</v>
      </c>
      <c r="AD31" s="84">
        <v>16</v>
      </c>
      <c r="AE31" s="84">
        <v>2</v>
      </c>
      <c r="AF31" s="6" t="e">
        <f t="shared" si="2"/>
        <v>#DIV/0!</v>
      </c>
    </row>
    <row r="32" spans="1:32" x14ac:dyDescent="0.3">
      <c r="A32" s="1">
        <v>27</v>
      </c>
      <c r="B32" s="86" t="s">
        <v>105</v>
      </c>
      <c r="C32" s="84"/>
      <c r="D32" s="84" t="s">
        <v>92</v>
      </c>
      <c r="E32" s="84">
        <v>2</v>
      </c>
      <c r="F32" s="84">
        <v>2</v>
      </c>
      <c r="G32" s="84">
        <v>1</v>
      </c>
      <c r="H32" s="84">
        <v>1</v>
      </c>
      <c r="I32" s="84" t="s">
        <v>91</v>
      </c>
      <c r="J32" s="84">
        <v>0</v>
      </c>
      <c r="K32" s="84">
        <v>0</v>
      </c>
      <c r="L32" s="84">
        <v>1</v>
      </c>
      <c r="M32" s="84">
        <v>0</v>
      </c>
      <c r="N32" s="84">
        <v>2</v>
      </c>
      <c r="O32" s="84">
        <v>2</v>
      </c>
      <c r="P32" s="84">
        <v>2</v>
      </c>
      <c r="Q32" s="84">
        <v>1</v>
      </c>
      <c r="R32" s="84">
        <v>1</v>
      </c>
      <c r="S32" s="84">
        <v>2</v>
      </c>
      <c r="T32" s="84">
        <v>1</v>
      </c>
      <c r="U32" s="84">
        <v>1</v>
      </c>
      <c r="V32" s="84" t="s">
        <v>91</v>
      </c>
      <c r="W32" s="84">
        <v>1</v>
      </c>
      <c r="X32" s="84">
        <v>1</v>
      </c>
      <c r="Y32" s="84">
        <v>1</v>
      </c>
      <c r="Z32" s="84">
        <v>1</v>
      </c>
      <c r="AA32" s="84">
        <v>1</v>
      </c>
      <c r="AB32" s="84">
        <v>1</v>
      </c>
      <c r="AC32" s="84">
        <v>1</v>
      </c>
      <c r="AD32" s="84">
        <v>26</v>
      </c>
      <c r="AE32" s="84">
        <v>3</v>
      </c>
      <c r="AF32" s="6" t="e">
        <f t="shared" si="2"/>
        <v>#DIV/0!</v>
      </c>
    </row>
    <row r="33" spans="1:32" x14ac:dyDescent="0.3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9"/>
      <c r="AE33" s="2"/>
      <c r="AF33" s="6" t="e">
        <f t="shared" si="2"/>
        <v>#DIV/0!</v>
      </c>
    </row>
    <row r="34" spans="1:32" x14ac:dyDescent="0.3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9"/>
      <c r="AE34" s="2"/>
      <c r="AF34" s="6" t="e">
        <f t="shared" si="2"/>
        <v>#DIV/0!</v>
      </c>
    </row>
    <row r="35" spans="1:32" x14ac:dyDescent="0.3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9"/>
      <c r="AE35" s="2"/>
      <c r="AF35" s="6" t="e">
        <f t="shared" si="2"/>
        <v>#DIV/0!</v>
      </c>
    </row>
    <row r="36" spans="1:32" x14ac:dyDescent="0.3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 t="e">
        <f t="shared" si="2"/>
        <v>#DIV/0!</v>
      </c>
    </row>
    <row r="37" spans="1:32" x14ac:dyDescent="0.3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 t="e">
        <f t="shared" si="2"/>
        <v>#DIV/0!</v>
      </c>
    </row>
    <row r="38" spans="1:32" x14ac:dyDescent="0.3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 t="e">
        <f t="shared" si="2"/>
        <v>#DIV/0!</v>
      </c>
    </row>
    <row r="39" spans="1:32" x14ac:dyDescent="0.3">
      <c r="A39" s="1">
        <v>34</v>
      </c>
      <c r="B39" s="1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9"/>
      <c r="AE39" s="2"/>
      <c r="AF39" s="6" t="e">
        <f t="shared" si="2"/>
        <v>#DIV/0!</v>
      </c>
    </row>
    <row r="40" spans="1:32" x14ac:dyDescent="0.3">
      <c r="A40" s="1">
        <v>35</v>
      </c>
      <c r="B40" s="1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9"/>
      <c r="AE40" s="2"/>
      <c r="AF40" s="6" t="e">
        <f t="shared" si="2"/>
        <v>#DIV/0!</v>
      </c>
    </row>
    <row r="41" spans="1:32" x14ac:dyDescent="0.3">
      <c r="A41" s="1">
        <v>36</v>
      </c>
      <c r="B41" s="1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9"/>
      <c r="AE41" s="2"/>
      <c r="AF41" s="6" t="e">
        <f t="shared" si="2"/>
        <v>#DIV/0!</v>
      </c>
    </row>
    <row r="42" spans="1:32" x14ac:dyDescent="0.3">
      <c r="A42" s="1">
        <v>37</v>
      </c>
      <c r="B42" s="1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29"/>
      <c r="AE42" s="2"/>
      <c r="AF42" s="6" t="e">
        <f t="shared" si="2"/>
        <v>#DIV/0!</v>
      </c>
    </row>
    <row r="43" spans="1:32" x14ac:dyDescent="0.3">
      <c r="A43" s="1">
        <v>38</v>
      </c>
      <c r="B43" s="1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9"/>
      <c r="AE43" s="2"/>
      <c r="AF43" s="6" t="e">
        <f t="shared" si="2"/>
        <v>#DIV/0!</v>
      </c>
    </row>
    <row r="44" spans="1:32" x14ac:dyDescent="0.3">
      <c r="A44" s="1">
        <v>39</v>
      </c>
      <c r="B44" s="1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9"/>
      <c r="AE44" s="2"/>
      <c r="AF44" s="6" t="e">
        <f t="shared" si="2"/>
        <v>#DIV/0!</v>
      </c>
    </row>
    <row r="45" spans="1:32" x14ac:dyDescent="0.3">
      <c r="A45" s="1">
        <v>40</v>
      </c>
      <c r="B45" s="1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9"/>
      <c r="AE45" s="2"/>
      <c r="AF45" s="6" t="e">
        <f t="shared" si="2"/>
        <v>#DIV/0!</v>
      </c>
    </row>
    <row r="46" spans="1:32" x14ac:dyDescent="0.3">
      <c r="A46" s="1">
        <v>41</v>
      </c>
      <c r="B46" s="1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9"/>
      <c r="AE46" s="2"/>
      <c r="AF46" s="6" t="e">
        <f t="shared" si="2"/>
        <v>#DIV/0!</v>
      </c>
    </row>
    <row r="47" spans="1:32" x14ac:dyDescent="0.3">
      <c r="A47" s="1">
        <v>42</v>
      </c>
      <c r="B47" s="1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29"/>
      <c r="AE47" s="2"/>
      <c r="AF47" s="6" t="e">
        <f t="shared" si="2"/>
        <v>#DIV/0!</v>
      </c>
    </row>
    <row r="48" spans="1:32" x14ac:dyDescent="0.3">
      <c r="A48" s="1">
        <v>43</v>
      </c>
      <c r="B48" s="1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9"/>
      <c r="AE48" s="2"/>
      <c r="AF48" s="6" t="e">
        <f t="shared" si="2"/>
        <v>#DIV/0!</v>
      </c>
    </row>
    <row r="49" spans="1:32" x14ac:dyDescent="0.3">
      <c r="A49" s="1">
        <v>44</v>
      </c>
      <c r="B49" s="1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9"/>
      <c r="AE49" s="2"/>
      <c r="AF49" s="6" t="e">
        <f t="shared" si="2"/>
        <v>#DIV/0!</v>
      </c>
    </row>
    <row r="50" spans="1:32" x14ac:dyDescent="0.3">
      <c r="A50" s="1">
        <v>45</v>
      </c>
      <c r="B50" s="1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9"/>
      <c r="AE50" s="2"/>
      <c r="AF50" s="6" t="e">
        <f t="shared" si="2"/>
        <v>#DIV/0!</v>
      </c>
    </row>
    <row r="51" spans="1:32" x14ac:dyDescent="0.3">
      <c r="A51" s="1">
        <v>46</v>
      </c>
      <c r="B51" s="1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9"/>
      <c r="AE51" s="2"/>
      <c r="AF51" s="6" t="e">
        <f t="shared" si="2"/>
        <v>#DIV/0!</v>
      </c>
    </row>
    <row r="52" spans="1:32" x14ac:dyDescent="0.3">
      <c r="A52" s="1">
        <v>47</v>
      </c>
      <c r="B52" s="1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29"/>
      <c r="AE52" s="2"/>
      <c r="AF52" s="6" t="e">
        <f t="shared" si="2"/>
        <v>#DIV/0!</v>
      </c>
    </row>
    <row r="53" spans="1:32" x14ac:dyDescent="0.3">
      <c r="A53" s="1">
        <v>48</v>
      </c>
      <c r="B53" s="1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29"/>
      <c r="AE53" s="2"/>
      <c r="AF53" s="6" t="e">
        <f t="shared" si="2"/>
        <v>#DIV/0!</v>
      </c>
    </row>
    <row r="54" spans="1:32" x14ac:dyDescent="0.3">
      <c r="A54" s="1">
        <v>49</v>
      </c>
      <c r="B54" s="1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29"/>
      <c r="AE54" s="2"/>
      <c r="AF54" s="6" t="e">
        <f t="shared" si="2"/>
        <v>#DIV/0!</v>
      </c>
    </row>
    <row r="55" spans="1:32" x14ac:dyDescent="0.3">
      <c r="A55" s="1">
        <v>50</v>
      </c>
      <c r="B55" s="1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29"/>
      <c r="AE55" s="2"/>
      <c r="AF55" s="6" t="e">
        <f t="shared" si="2"/>
        <v>#DIV/0!</v>
      </c>
    </row>
    <row r="56" spans="1:32" x14ac:dyDescent="0.3">
      <c r="A56" s="1">
        <v>51</v>
      </c>
      <c r="B56" s="1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29"/>
      <c r="AE56" s="2"/>
      <c r="AF56" s="6" t="e">
        <f t="shared" si="2"/>
        <v>#DIV/0!</v>
      </c>
    </row>
    <row r="57" spans="1:32" x14ac:dyDescent="0.3">
      <c r="A57" s="1">
        <v>52</v>
      </c>
      <c r="B57" s="1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29"/>
      <c r="AE57" s="2"/>
      <c r="AF57" s="6" t="e">
        <f t="shared" ref="AF57:AF88" si="3">AD57/$AF$1*100</f>
        <v>#DIV/0!</v>
      </c>
    </row>
    <row r="58" spans="1:32" x14ac:dyDescent="0.3">
      <c r="A58" s="1">
        <v>53</v>
      </c>
      <c r="B58" s="1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9"/>
      <c r="AE58" s="2"/>
      <c r="AF58" s="6" t="e">
        <f t="shared" si="3"/>
        <v>#DIV/0!</v>
      </c>
    </row>
    <row r="59" spans="1:32" x14ac:dyDescent="0.3">
      <c r="A59" s="1">
        <v>54</v>
      </c>
      <c r="B59" s="1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9"/>
      <c r="AE59" s="2"/>
      <c r="AF59" s="6" t="e">
        <f t="shared" si="3"/>
        <v>#DIV/0!</v>
      </c>
    </row>
    <row r="60" spans="1:32" x14ac:dyDescent="0.3">
      <c r="A60" s="1">
        <v>55</v>
      </c>
      <c r="B60" s="1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9"/>
      <c r="AE60" s="2"/>
      <c r="AF60" s="6" t="e">
        <f t="shared" si="3"/>
        <v>#DIV/0!</v>
      </c>
    </row>
    <row r="61" spans="1:32" x14ac:dyDescent="0.3">
      <c r="A61" s="1">
        <v>56</v>
      </c>
      <c r="B61" s="1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9"/>
      <c r="AE61" s="2"/>
      <c r="AF61" s="6" t="e">
        <f t="shared" si="3"/>
        <v>#DIV/0!</v>
      </c>
    </row>
    <row r="62" spans="1:32" x14ac:dyDescent="0.3">
      <c r="A62" s="1">
        <v>57</v>
      </c>
      <c r="B62" s="1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9"/>
      <c r="AE62" s="2"/>
      <c r="AF62" s="6" t="e">
        <f t="shared" si="3"/>
        <v>#DIV/0!</v>
      </c>
    </row>
    <row r="63" spans="1:32" x14ac:dyDescent="0.3">
      <c r="A63" s="1">
        <v>58</v>
      </c>
      <c r="B63" s="1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29"/>
      <c r="AE63" s="2"/>
      <c r="AF63" s="6" t="e">
        <f t="shared" si="3"/>
        <v>#DIV/0!</v>
      </c>
    </row>
    <row r="64" spans="1:32" x14ac:dyDescent="0.3">
      <c r="A64" s="1">
        <v>59</v>
      </c>
      <c r="B64" s="1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9"/>
      <c r="AE64" s="2"/>
      <c r="AF64" s="6" t="e">
        <f t="shared" si="3"/>
        <v>#DIV/0!</v>
      </c>
    </row>
    <row r="65" spans="1:32" x14ac:dyDescent="0.3">
      <c r="A65" s="1">
        <v>60</v>
      </c>
      <c r="B65" s="1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29"/>
      <c r="AE65" s="2"/>
      <c r="AF65" s="6" t="e">
        <f t="shared" si="3"/>
        <v>#DIV/0!</v>
      </c>
    </row>
    <row r="66" spans="1:32" x14ac:dyDescent="0.3">
      <c r="A66" s="1">
        <v>61</v>
      </c>
      <c r="B66" s="1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29"/>
      <c r="AE66" s="2"/>
      <c r="AF66" s="6" t="e">
        <f t="shared" si="3"/>
        <v>#DIV/0!</v>
      </c>
    </row>
    <row r="67" spans="1:32" x14ac:dyDescent="0.3">
      <c r="A67" s="1">
        <v>62</v>
      </c>
      <c r="B67" s="1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29"/>
      <c r="AE67" s="2"/>
      <c r="AF67" s="6" t="e">
        <f t="shared" si="3"/>
        <v>#DIV/0!</v>
      </c>
    </row>
    <row r="68" spans="1:32" x14ac:dyDescent="0.3">
      <c r="A68" s="1">
        <v>63</v>
      </c>
      <c r="B68" s="1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29"/>
      <c r="AE68" s="2"/>
      <c r="AF68" s="6" t="e">
        <f t="shared" si="3"/>
        <v>#DIV/0!</v>
      </c>
    </row>
    <row r="69" spans="1:32" x14ac:dyDescent="0.3">
      <c r="A69" s="1">
        <v>64</v>
      </c>
      <c r="B69" s="1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9"/>
      <c r="AE69" s="2"/>
      <c r="AF69" s="6" t="e">
        <f t="shared" si="3"/>
        <v>#DIV/0!</v>
      </c>
    </row>
    <row r="70" spans="1:32" x14ac:dyDescent="0.3">
      <c r="A70" s="1">
        <v>65</v>
      </c>
      <c r="B70" s="1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29"/>
      <c r="AE70" s="2"/>
      <c r="AF70" s="6" t="e">
        <f t="shared" si="3"/>
        <v>#DIV/0!</v>
      </c>
    </row>
    <row r="71" spans="1:32" x14ac:dyDescent="0.3">
      <c r="A71" s="1">
        <v>66</v>
      </c>
      <c r="B71" s="1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9"/>
      <c r="AE71" s="2"/>
      <c r="AF71" s="6" t="e">
        <f t="shared" si="3"/>
        <v>#DIV/0!</v>
      </c>
    </row>
    <row r="72" spans="1:32" x14ac:dyDescent="0.3">
      <c r="A72" s="1">
        <v>67</v>
      </c>
      <c r="B72" s="1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9"/>
      <c r="AE72" s="2"/>
      <c r="AF72" s="6" t="e">
        <f t="shared" si="3"/>
        <v>#DIV/0!</v>
      </c>
    </row>
    <row r="73" spans="1:32" x14ac:dyDescent="0.3">
      <c r="A73" s="1">
        <v>68</v>
      </c>
      <c r="B73" s="1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9"/>
      <c r="AE73" s="2"/>
      <c r="AF73" s="6" t="e">
        <f t="shared" si="3"/>
        <v>#DIV/0!</v>
      </c>
    </row>
    <row r="74" spans="1:32" x14ac:dyDescent="0.3">
      <c r="A74" s="1">
        <v>69</v>
      </c>
      <c r="B74" s="1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29"/>
      <c r="AE74" s="2"/>
      <c r="AF74" s="6" t="e">
        <f t="shared" si="3"/>
        <v>#DIV/0!</v>
      </c>
    </row>
    <row r="75" spans="1:32" x14ac:dyDescent="0.3">
      <c r="A75" s="1">
        <v>70</v>
      </c>
      <c r="B75" s="1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29"/>
      <c r="AE75" s="2"/>
      <c r="AF75" s="6" t="e">
        <f t="shared" si="3"/>
        <v>#DIV/0!</v>
      </c>
    </row>
    <row r="76" spans="1:32" x14ac:dyDescent="0.3">
      <c r="A76" s="1">
        <v>71</v>
      </c>
      <c r="B76" s="1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29"/>
      <c r="AE76" s="2"/>
      <c r="AF76" s="6" t="e">
        <f t="shared" si="3"/>
        <v>#DIV/0!</v>
      </c>
    </row>
    <row r="77" spans="1:32" x14ac:dyDescent="0.3">
      <c r="A77" s="1">
        <v>72</v>
      </c>
      <c r="B77" s="1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29"/>
      <c r="AE77" s="2"/>
      <c r="AF77" s="6" t="e">
        <f t="shared" si="3"/>
        <v>#DIV/0!</v>
      </c>
    </row>
    <row r="78" spans="1:32" x14ac:dyDescent="0.3">
      <c r="A78" s="1">
        <v>73</v>
      </c>
      <c r="B78" s="1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29"/>
      <c r="AE78" s="2"/>
      <c r="AF78" s="6" t="e">
        <f t="shared" si="3"/>
        <v>#DIV/0!</v>
      </c>
    </row>
    <row r="79" spans="1:32" x14ac:dyDescent="0.3">
      <c r="A79" s="1">
        <v>74</v>
      </c>
      <c r="B79" s="1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29"/>
      <c r="AE79" s="2"/>
      <c r="AF79" s="6" t="e">
        <f t="shared" si="3"/>
        <v>#DIV/0!</v>
      </c>
    </row>
    <row r="80" spans="1:32" x14ac:dyDescent="0.3">
      <c r="A80" s="1">
        <v>75</v>
      </c>
      <c r="B80" s="1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29"/>
      <c r="AE80" s="2"/>
      <c r="AF80" s="6" t="e">
        <f t="shared" si="3"/>
        <v>#DIV/0!</v>
      </c>
    </row>
    <row r="81" spans="1:32" x14ac:dyDescent="0.3">
      <c r="A81" s="1">
        <v>76</v>
      </c>
      <c r="B81" s="1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29"/>
      <c r="AE81" s="2"/>
      <c r="AF81" s="6" t="e">
        <f t="shared" si="3"/>
        <v>#DIV/0!</v>
      </c>
    </row>
    <row r="82" spans="1:32" x14ac:dyDescent="0.3">
      <c r="A82" s="1">
        <v>77</v>
      </c>
      <c r="B82" s="1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9"/>
      <c r="AE82" s="2"/>
      <c r="AF82" s="6" t="e">
        <f t="shared" si="3"/>
        <v>#DIV/0!</v>
      </c>
    </row>
    <row r="83" spans="1:32" x14ac:dyDescent="0.3">
      <c r="A83" s="1">
        <v>78</v>
      </c>
      <c r="B83" s="1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9"/>
      <c r="AE83" s="2"/>
      <c r="AF83" s="6" t="e">
        <f t="shared" si="3"/>
        <v>#DIV/0!</v>
      </c>
    </row>
    <row r="84" spans="1:32" x14ac:dyDescent="0.3">
      <c r="A84" s="1">
        <v>79</v>
      </c>
      <c r="B84" s="1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29"/>
      <c r="AE84" s="2"/>
      <c r="AF84" s="6" t="e">
        <f t="shared" si="3"/>
        <v>#DIV/0!</v>
      </c>
    </row>
    <row r="85" spans="1:32" x14ac:dyDescent="0.3">
      <c r="A85" s="1">
        <v>80</v>
      </c>
      <c r="B85" s="1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29"/>
      <c r="AE85" s="2"/>
      <c r="AF85" s="6" t="e">
        <f t="shared" si="3"/>
        <v>#DIV/0!</v>
      </c>
    </row>
    <row r="86" spans="1:32" x14ac:dyDescent="0.3">
      <c r="A86" s="1">
        <v>81</v>
      </c>
      <c r="B86" s="1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29"/>
      <c r="AE86" s="2"/>
      <c r="AF86" s="6" t="e">
        <f t="shared" si="3"/>
        <v>#DIV/0!</v>
      </c>
    </row>
    <row r="87" spans="1:32" x14ac:dyDescent="0.3">
      <c r="A87" s="1">
        <v>82</v>
      </c>
      <c r="B87" s="1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29"/>
      <c r="AE87" s="2"/>
      <c r="AF87" s="6" t="e">
        <f t="shared" si="3"/>
        <v>#DIV/0!</v>
      </c>
    </row>
    <row r="88" spans="1:32" x14ac:dyDescent="0.3">
      <c r="A88" s="1">
        <v>83</v>
      </c>
      <c r="B88" s="1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9"/>
      <c r="AE88" s="2"/>
      <c r="AF88" s="6" t="e">
        <f t="shared" si="3"/>
        <v>#DIV/0!</v>
      </c>
    </row>
    <row r="89" spans="1:32" x14ac:dyDescent="0.3">
      <c r="A89" s="1">
        <v>84</v>
      </c>
      <c r="B89" s="1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29"/>
      <c r="AE89" s="2"/>
      <c r="AF89" s="6" t="e">
        <f t="shared" ref="AF89:AF137" si="4">AD89/$AF$1*100</f>
        <v>#DIV/0!</v>
      </c>
    </row>
    <row r="90" spans="1:32" x14ac:dyDescent="0.3">
      <c r="A90" s="1">
        <v>85</v>
      </c>
      <c r="B90" s="1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9"/>
      <c r="AE90" s="2"/>
      <c r="AF90" s="6" t="e">
        <f t="shared" si="4"/>
        <v>#DIV/0!</v>
      </c>
    </row>
    <row r="91" spans="1:32" x14ac:dyDescent="0.3">
      <c r="A91" s="1">
        <v>86</v>
      </c>
      <c r="B91" s="1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29"/>
      <c r="AE91" s="2"/>
      <c r="AF91" s="6" t="e">
        <f t="shared" si="4"/>
        <v>#DIV/0!</v>
      </c>
    </row>
    <row r="92" spans="1:32" x14ac:dyDescent="0.3">
      <c r="A92" s="1">
        <v>87</v>
      </c>
      <c r="B92" s="1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9"/>
      <c r="AE92" s="2"/>
      <c r="AF92" s="6" t="e">
        <f t="shared" si="4"/>
        <v>#DIV/0!</v>
      </c>
    </row>
    <row r="93" spans="1:32" x14ac:dyDescent="0.3">
      <c r="A93" s="1">
        <v>88</v>
      </c>
      <c r="B93" s="1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9"/>
      <c r="AE93" s="2"/>
      <c r="AF93" s="6" t="e">
        <f t="shared" si="4"/>
        <v>#DIV/0!</v>
      </c>
    </row>
    <row r="94" spans="1:32" x14ac:dyDescent="0.3">
      <c r="A94" s="1">
        <v>89</v>
      </c>
      <c r="B94" s="1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9"/>
      <c r="AE94" s="2"/>
      <c r="AF94" s="6" t="e">
        <f t="shared" si="4"/>
        <v>#DIV/0!</v>
      </c>
    </row>
    <row r="95" spans="1:32" x14ac:dyDescent="0.3">
      <c r="A95" s="1">
        <v>90</v>
      </c>
      <c r="B95" s="1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9"/>
      <c r="AE95" s="2"/>
      <c r="AF95" s="6" t="e">
        <f t="shared" si="4"/>
        <v>#DIV/0!</v>
      </c>
    </row>
    <row r="96" spans="1:32" x14ac:dyDescent="0.3">
      <c r="A96" s="1">
        <v>91</v>
      </c>
      <c r="B96" s="1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29"/>
      <c r="AE96" s="2"/>
      <c r="AF96" s="6" t="e">
        <f t="shared" si="4"/>
        <v>#DIV/0!</v>
      </c>
    </row>
    <row r="97" spans="1:32" x14ac:dyDescent="0.3">
      <c r="A97" s="1">
        <v>92</v>
      </c>
      <c r="B97" s="1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29"/>
      <c r="AE97" s="2"/>
      <c r="AF97" s="6" t="e">
        <f t="shared" si="4"/>
        <v>#DIV/0!</v>
      </c>
    </row>
    <row r="98" spans="1:32" x14ac:dyDescent="0.3">
      <c r="A98" s="1">
        <v>93</v>
      </c>
      <c r="B98" s="1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9"/>
      <c r="AE98" s="2"/>
      <c r="AF98" s="6" t="e">
        <f t="shared" si="4"/>
        <v>#DIV/0!</v>
      </c>
    </row>
    <row r="99" spans="1:32" x14ac:dyDescent="0.3">
      <c r="A99" s="1">
        <v>94</v>
      </c>
      <c r="B99" s="1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29"/>
      <c r="AE99" s="2"/>
      <c r="AF99" s="6" t="e">
        <f t="shared" si="4"/>
        <v>#DIV/0!</v>
      </c>
    </row>
    <row r="100" spans="1:32" x14ac:dyDescent="0.3">
      <c r="A100" s="1">
        <v>95</v>
      </c>
      <c r="B100" s="1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29"/>
      <c r="AE100" s="2"/>
      <c r="AF100" s="6" t="e">
        <f t="shared" si="4"/>
        <v>#DIV/0!</v>
      </c>
    </row>
    <row r="101" spans="1:32" x14ac:dyDescent="0.3">
      <c r="A101" s="1">
        <v>96</v>
      </c>
      <c r="B101" s="1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29"/>
      <c r="AE101" s="2"/>
      <c r="AF101" s="6" t="e">
        <f t="shared" si="4"/>
        <v>#DIV/0!</v>
      </c>
    </row>
    <row r="102" spans="1:32" x14ac:dyDescent="0.3">
      <c r="A102" s="1">
        <v>97</v>
      </c>
      <c r="B102" s="1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29"/>
      <c r="AE102" s="2"/>
      <c r="AF102" s="6" t="e">
        <f t="shared" si="4"/>
        <v>#DIV/0!</v>
      </c>
    </row>
    <row r="103" spans="1:32" x14ac:dyDescent="0.3">
      <c r="A103" s="1">
        <v>98</v>
      </c>
      <c r="B103" s="1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29"/>
      <c r="AE103" s="2"/>
      <c r="AF103" s="6" t="e">
        <f t="shared" si="4"/>
        <v>#DIV/0!</v>
      </c>
    </row>
    <row r="104" spans="1:32" x14ac:dyDescent="0.3">
      <c r="A104" s="1">
        <v>99</v>
      </c>
      <c r="B104" s="1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9"/>
      <c r="AE104" s="2"/>
      <c r="AF104" s="6" t="e">
        <f t="shared" ref="AF104:AF135" si="5">AD104/$AF$1*100</f>
        <v>#DIV/0!</v>
      </c>
    </row>
    <row r="105" spans="1:32" x14ac:dyDescent="0.3">
      <c r="A105" s="1">
        <v>100</v>
      </c>
      <c r="B105" s="1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9"/>
      <c r="AE105" s="2"/>
      <c r="AF105" s="6" t="e">
        <f t="shared" si="5"/>
        <v>#DIV/0!</v>
      </c>
    </row>
    <row r="106" spans="1:32" x14ac:dyDescent="0.3">
      <c r="A106" s="1">
        <v>101</v>
      </c>
      <c r="B106" s="1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9"/>
      <c r="AE106" s="2"/>
      <c r="AF106" s="6" t="e">
        <f t="shared" si="5"/>
        <v>#DIV/0!</v>
      </c>
    </row>
    <row r="107" spans="1:32" x14ac:dyDescent="0.3">
      <c r="A107" s="1">
        <v>102</v>
      </c>
      <c r="B107" s="1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9"/>
      <c r="AE107" s="2"/>
      <c r="AF107" s="6" t="e">
        <f t="shared" si="5"/>
        <v>#DIV/0!</v>
      </c>
    </row>
    <row r="108" spans="1:32" x14ac:dyDescent="0.3">
      <c r="A108" s="1">
        <v>103</v>
      </c>
      <c r="B108" s="1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9"/>
      <c r="AE108" s="2"/>
      <c r="AF108" s="6" t="e">
        <f t="shared" si="5"/>
        <v>#DIV/0!</v>
      </c>
    </row>
    <row r="109" spans="1:32" x14ac:dyDescent="0.3">
      <c r="A109" s="1">
        <v>104</v>
      </c>
      <c r="B109" s="1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9"/>
      <c r="AE109" s="2"/>
      <c r="AF109" s="6" t="e">
        <f t="shared" si="5"/>
        <v>#DIV/0!</v>
      </c>
    </row>
    <row r="110" spans="1:32" x14ac:dyDescent="0.3">
      <c r="A110" s="1">
        <v>105</v>
      </c>
      <c r="B110" s="1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9"/>
      <c r="AE110" s="2"/>
      <c r="AF110" s="6" t="e">
        <f t="shared" si="5"/>
        <v>#DIV/0!</v>
      </c>
    </row>
    <row r="111" spans="1:32" x14ac:dyDescent="0.3">
      <c r="A111" s="1">
        <v>106</v>
      </c>
      <c r="B111" s="1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9"/>
      <c r="AE111" s="2"/>
      <c r="AF111" s="6" t="e">
        <f t="shared" si="5"/>
        <v>#DIV/0!</v>
      </c>
    </row>
    <row r="112" spans="1:32" x14ac:dyDescent="0.3">
      <c r="A112" s="1">
        <v>107</v>
      </c>
      <c r="B112" s="1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9"/>
      <c r="AE112" s="2"/>
      <c r="AF112" s="6" t="e">
        <f t="shared" si="5"/>
        <v>#DIV/0!</v>
      </c>
    </row>
    <row r="113" spans="1:32" x14ac:dyDescent="0.3">
      <c r="A113" s="1">
        <v>108</v>
      </c>
      <c r="B113" s="1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9"/>
      <c r="AE113" s="2"/>
      <c r="AF113" s="6" t="e">
        <f t="shared" si="5"/>
        <v>#DIV/0!</v>
      </c>
    </row>
    <row r="114" spans="1:32" x14ac:dyDescent="0.3">
      <c r="A114" s="1">
        <v>109</v>
      </c>
      <c r="B114" s="1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9"/>
      <c r="AE114" s="2"/>
      <c r="AF114" s="6" t="e">
        <f t="shared" si="5"/>
        <v>#DIV/0!</v>
      </c>
    </row>
    <row r="115" spans="1:32" x14ac:dyDescent="0.3">
      <c r="A115" s="1">
        <v>110</v>
      </c>
      <c r="B115" s="1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9"/>
      <c r="AE115" s="2"/>
      <c r="AF115" s="6" t="e">
        <f t="shared" si="5"/>
        <v>#DIV/0!</v>
      </c>
    </row>
    <row r="116" spans="1:32" x14ac:dyDescent="0.3">
      <c r="A116" s="1">
        <v>111</v>
      </c>
      <c r="B116" s="1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9"/>
      <c r="AE116" s="2"/>
      <c r="AF116" s="6" t="e">
        <f t="shared" si="5"/>
        <v>#DIV/0!</v>
      </c>
    </row>
    <row r="117" spans="1:32" x14ac:dyDescent="0.3">
      <c r="A117" s="1">
        <v>112</v>
      </c>
      <c r="B117" s="1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9"/>
      <c r="AE117" s="2"/>
      <c r="AF117" s="6" t="e">
        <f t="shared" si="5"/>
        <v>#DIV/0!</v>
      </c>
    </row>
    <row r="118" spans="1:32" x14ac:dyDescent="0.3">
      <c r="A118" s="1">
        <v>113</v>
      </c>
      <c r="B118" s="1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9"/>
      <c r="AE118" s="2"/>
      <c r="AF118" s="6" t="e">
        <f t="shared" si="5"/>
        <v>#DIV/0!</v>
      </c>
    </row>
    <row r="119" spans="1:32" x14ac:dyDescent="0.3">
      <c r="A119" s="1">
        <v>114</v>
      </c>
      <c r="B119" s="1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9"/>
      <c r="AE119" s="2"/>
      <c r="AF119" s="6" t="e">
        <f t="shared" si="5"/>
        <v>#DIV/0!</v>
      </c>
    </row>
    <row r="120" spans="1:32" x14ac:dyDescent="0.3">
      <c r="A120" s="1">
        <v>115</v>
      </c>
      <c r="B120" s="1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9"/>
      <c r="AE120" s="2"/>
      <c r="AF120" s="6" t="e">
        <f t="shared" si="5"/>
        <v>#DIV/0!</v>
      </c>
    </row>
    <row r="121" spans="1:32" x14ac:dyDescent="0.3">
      <c r="A121" s="1">
        <v>116</v>
      </c>
      <c r="B121" s="1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9"/>
      <c r="AE121" s="2"/>
      <c r="AF121" s="6" t="e">
        <f t="shared" si="5"/>
        <v>#DIV/0!</v>
      </c>
    </row>
    <row r="122" spans="1:32" x14ac:dyDescent="0.3">
      <c r="A122" s="1">
        <v>117</v>
      </c>
      <c r="B122" s="1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9"/>
      <c r="AE122" s="2"/>
      <c r="AF122" s="6" t="e">
        <f t="shared" si="5"/>
        <v>#DIV/0!</v>
      </c>
    </row>
    <row r="123" spans="1:32" x14ac:dyDescent="0.3">
      <c r="A123" s="1">
        <v>118</v>
      </c>
      <c r="B123" s="1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9"/>
      <c r="AE123" s="2"/>
      <c r="AF123" s="6" t="e">
        <f t="shared" si="5"/>
        <v>#DIV/0!</v>
      </c>
    </row>
    <row r="124" spans="1:32" x14ac:dyDescent="0.3">
      <c r="A124" s="1">
        <v>119</v>
      </c>
      <c r="B124" s="1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9"/>
      <c r="AE124" s="2"/>
      <c r="AF124" s="6" t="e">
        <f t="shared" si="5"/>
        <v>#DIV/0!</v>
      </c>
    </row>
    <row r="125" spans="1:32" x14ac:dyDescent="0.3">
      <c r="A125" s="1">
        <v>120</v>
      </c>
      <c r="B125" s="1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9"/>
      <c r="AE125" s="2"/>
      <c r="AF125" s="6" t="e">
        <f t="shared" si="5"/>
        <v>#DIV/0!</v>
      </c>
    </row>
    <row r="126" spans="1:32" x14ac:dyDescent="0.3">
      <c r="A126" s="1">
        <v>121</v>
      </c>
      <c r="B126" s="1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9"/>
      <c r="AE126" s="2"/>
      <c r="AF126" s="6" t="e">
        <f t="shared" si="5"/>
        <v>#DIV/0!</v>
      </c>
    </row>
    <row r="127" spans="1:32" x14ac:dyDescent="0.3">
      <c r="A127" s="1">
        <v>122</v>
      </c>
      <c r="B127" s="1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9"/>
      <c r="AE127" s="2"/>
      <c r="AF127" s="6" t="e">
        <f t="shared" si="5"/>
        <v>#DIV/0!</v>
      </c>
    </row>
    <row r="128" spans="1:32" x14ac:dyDescent="0.3">
      <c r="A128" s="1">
        <v>123</v>
      </c>
      <c r="B128" s="1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9"/>
      <c r="AE128" s="2"/>
      <c r="AF128" s="6" t="e">
        <f t="shared" si="5"/>
        <v>#DIV/0!</v>
      </c>
    </row>
    <row r="129" spans="1:32" x14ac:dyDescent="0.3">
      <c r="A129" s="1">
        <v>124</v>
      </c>
      <c r="B129" s="1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9"/>
      <c r="AE129" s="2"/>
      <c r="AF129" s="6" t="e">
        <f t="shared" si="5"/>
        <v>#DIV/0!</v>
      </c>
    </row>
    <row r="130" spans="1:32" x14ac:dyDescent="0.3">
      <c r="A130" s="1">
        <v>125</v>
      </c>
      <c r="B130" s="1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9"/>
      <c r="AE130" s="2"/>
      <c r="AF130" s="6" t="e">
        <f t="shared" si="5"/>
        <v>#DIV/0!</v>
      </c>
    </row>
    <row r="131" spans="1:32" x14ac:dyDescent="0.3">
      <c r="A131" s="1">
        <v>126</v>
      </c>
      <c r="B131" s="1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9"/>
      <c r="AE131" s="2"/>
      <c r="AF131" s="6" t="e">
        <f t="shared" si="5"/>
        <v>#DIV/0!</v>
      </c>
    </row>
    <row r="132" spans="1:32" x14ac:dyDescent="0.3">
      <c r="A132" s="1">
        <v>127</v>
      </c>
      <c r="B132" s="1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9"/>
      <c r="AE132" s="2"/>
      <c r="AF132" s="6" t="e">
        <f t="shared" si="5"/>
        <v>#DIV/0!</v>
      </c>
    </row>
    <row r="133" spans="1:32" x14ac:dyDescent="0.3">
      <c r="A133" s="1">
        <v>128</v>
      </c>
      <c r="B133" s="1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9"/>
      <c r="AE133" s="2"/>
      <c r="AF133" s="6" t="e">
        <f t="shared" si="5"/>
        <v>#DIV/0!</v>
      </c>
    </row>
    <row r="134" spans="1:32" x14ac:dyDescent="0.3">
      <c r="A134" s="1">
        <v>129</v>
      </c>
      <c r="B134" s="1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9"/>
      <c r="AE134" s="2"/>
      <c r="AF134" s="6" t="e">
        <f t="shared" si="5"/>
        <v>#DIV/0!</v>
      </c>
    </row>
    <row r="135" spans="1:32" x14ac:dyDescent="0.3">
      <c r="A135" s="1">
        <v>130</v>
      </c>
      <c r="B135" s="1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9"/>
      <c r="AE135" s="2"/>
      <c r="AF135" s="6" t="e">
        <f t="shared" si="5"/>
        <v>#DIV/0!</v>
      </c>
    </row>
    <row r="136" spans="1:32" x14ac:dyDescent="0.3">
      <c r="A136" s="1">
        <v>131</v>
      </c>
      <c r="B136" s="1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29"/>
      <c r="AE136" s="2"/>
      <c r="AF136" s="6" t="e">
        <f t="shared" si="4"/>
        <v>#DIV/0!</v>
      </c>
    </row>
    <row r="137" spans="1:32" x14ac:dyDescent="0.3">
      <c r="A137" s="1">
        <v>132</v>
      </c>
      <c r="B137" s="1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29"/>
      <c r="AE137" s="2"/>
      <c r="AF137" s="6" t="e">
        <f t="shared" si="4"/>
        <v>#DIV/0!</v>
      </c>
    </row>
    <row r="138" spans="1:32" x14ac:dyDescent="0.3">
      <c r="A138" s="1"/>
      <c r="B138" s="1"/>
      <c r="C138" s="2"/>
      <c r="D138" s="2"/>
      <c r="E138" s="7" t="e">
        <f t="shared" ref="E138:AC138" si="6">AVERAGE(E6:E137)/E1*100</f>
        <v>#DIV/0!</v>
      </c>
      <c r="F138" s="7" t="e">
        <f t="shared" si="6"/>
        <v>#DIV/0!</v>
      </c>
      <c r="G138" s="7" t="e">
        <f t="shared" si="6"/>
        <v>#DIV/0!</v>
      </c>
      <c r="H138" s="7" t="e">
        <f t="shared" si="6"/>
        <v>#DIV/0!</v>
      </c>
      <c r="I138" s="7" t="e">
        <f t="shared" si="6"/>
        <v>#DIV/0!</v>
      </c>
      <c r="J138" s="7" t="e">
        <f t="shared" si="6"/>
        <v>#DIV/0!</v>
      </c>
      <c r="K138" s="7" t="e">
        <f t="shared" si="6"/>
        <v>#DIV/0!</v>
      </c>
      <c r="L138" s="7" t="e">
        <f t="shared" si="6"/>
        <v>#DIV/0!</v>
      </c>
      <c r="M138" s="7" t="e">
        <f t="shared" si="6"/>
        <v>#DIV/0!</v>
      </c>
      <c r="N138" s="7" t="e">
        <f t="shared" si="6"/>
        <v>#DIV/0!</v>
      </c>
      <c r="O138" s="7" t="e">
        <f t="shared" si="6"/>
        <v>#DIV/0!</v>
      </c>
      <c r="P138" s="7" t="e">
        <f t="shared" si="6"/>
        <v>#DIV/0!</v>
      </c>
      <c r="Q138" s="7" t="e">
        <f t="shared" si="6"/>
        <v>#DIV/0!</v>
      </c>
      <c r="R138" s="7" t="e">
        <f t="shared" si="6"/>
        <v>#DIV/0!</v>
      </c>
      <c r="S138" s="7" t="e">
        <f t="shared" si="6"/>
        <v>#DIV/0!</v>
      </c>
      <c r="T138" s="7" t="e">
        <f t="shared" si="6"/>
        <v>#DIV/0!</v>
      </c>
      <c r="U138" s="7" t="e">
        <f t="shared" si="6"/>
        <v>#DIV/0!</v>
      </c>
      <c r="V138" s="7" t="e">
        <f t="shared" si="6"/>
        <v>#DIV/0!</v>
      </c>
      <c r="W138" s="7" t="e">
        <f t="shared" si="6"/>
        <v>#DIV/0!</v>
      </c>
      <c r="X138" s="7" t="e">
        <f t="shared" si="6"/>
        <v>#DIV/0!</v>
      </c>
      <c r="Y138" s="7" t="e">
        <f t="shared" si="6"/>
        <v>#DIV/0!</v>
      </c>
      <c r="Z138" s="7" t="e">
        <f t="shared" si="6"/>
        <v>#DIV/0!</v>
      </c>
      <c r="AA138" s="7" t="e">
        <f t="shared" si="6"/>
        <v>#DIV/0!</v>
      </c>
      <c r="AB138" s="7" t="e">
        <f t="shared" si="6"/>
        <v>#DIV/0!</v>
      </c>
      <c r="AC138" s="7" t="e">
        <f t="shared" si="6"/>
        <v>#DIV/0!</v>
      </c>
      <c r="AD138" s="36">
        <f>AVERAGE(AD6:AD137)</f>
        <v>28.407407407407408</v>
      </c>
      <c r="AE138" s="36">
        <f>AVERAGE(AE6:AE137)</f>
        <v>3.1481481481481484</v>
      </c>
      <c r="AF138" s="36" t="e">
        <f>AVERAGE(AF6:AF137)</f>
        <v>#DIV/0!</v>
      </c>
    </row>
    <row r="139" spans="1:32" s="28" customFormat="1" x14ac:dyDescent="0.3">
      <c r="C139" s="37"/>
      <c r="D139" s="37"/>
      <c r="AD139" s="38"/>
      <c r="AE139" s="37"/>
    </row>
    <row r="140" spans="1:32" x14ac:dyDescent="0.3">
      <c r="E140" s="14">
        <v>132</v>
      </c>
      <c r="AD140" s="100" t="s">
        <v>10</v>
      </c>
      <c r="AE140" s="101"/>
    </row>
    <row r="141" spans="1:32" x14ac:dyDescent="0.3">
      <c r="E141" s="2">
        <f t="shared" ref="E141:AC141" si="7">COUNTIF(E6:E137,E1)/$E$140</f>
        <v>2.2727272727272728E-2</v>
      </c>
      <c r="F141" s="2">
        <f t="shared" si="7"/>
        <v>1.5151515151515152E-2</v>
      </c>
      <c r="G141" s="2">
        <f t="shared" si="7"/>
        <v>1.5151515151515152E-2</v>
      </c>
      <c r="H141" s="2">
        <f t="shared" si="7"/>
        <v>7.575757575757576E-3</v>
      </c>
      <c r="I141" s="2">
        <f t="shared" si="7"/>
        <v>4.5454545454545456E-2</v>
      </c>
      <c r="J141" s="2">
        <f t="shared" si="7"/>
        <v>4.5454545454545456E-2</v>
      </c>
      <c r="K141" s="2">
        <f t="shared" si="7"/>
        <v>3.0303030303030304E-2</v>
      </c>
      <c r="L141" s="2">
        <f t="shared" si="7"/>
        <v>3.0303030303030304E-2</v>
      </c>
      <c r="M141" s="2">
        <f t="shared" si="7"/>
        <v>6.0606060606060608E-2</v>
      </c>
      <c r="N141" s="2">
        <f t="shared" si="7"/>
        <v>2.2727272727272728E-2</v>
      </c>
      <c r="O141" s="2">
        <f t="shared" si="7"/>
        <v>1.5151515151515152E-2</v>
      </c>
      <c r="P141" s="2">
        <f t="shared" si="7"/>
        <v>2.2727272727272728E-2</v>
      </c>
      <c r="Q141" s="2">
        <f t="shared" si="7"/>
        <v>3.0303030303030304E-2</v>
      </c>
      <c r="R141" s="2">
        <f t="shared" si="7"/>
        <v>6.0606060606060608E-2</v>
      </c>
      <c r="S141" s="2">
        <f t="shared" si="7"/>
        <v>3.0303030303030304E-2</v>
      </c>
      <c r="T141" s="2">
        <f t="shared" si="7"/>
        <v>5.3030303030303032E-2</v>
      </c>
      <c r="U141" s="2">
        <f t="shared" si="7"/>
        <v>7.575757575757576E-3</v>
      </c>
      <c r="V141" s="2">
        <f t="shared" si="7"/>
        <v>7.575757575757576E-3</v>
      </c>
      <c r="W141" s="2">
        <f t="shared" si="7"/>
        <v>7.575757575757576E-3</v>
      </c>
      <c r="X141" s="2">
        <f t="shared" si="7"/>
        <v>1.5151515151515152E-2</v>
      </c>
      <c r="Y141" s="2">
        <f t="shared" si="7"/>
        <v>5.3030303030303032E-2</v>
      </c>
      <c r="Z141" s="2">
        <f t="shared" si="7"/>
        <v>1.5151515151515152E-2</v>
      </c>
      <c r="AA141" s="2">
        <f t="shared" si="7"/>
        <v>3.787878787878788E-2</v>
      </c>
      <c r="AB141" s="2">
        <f t="shared" si="7"/>
        <v>1.5151515151515152E-2</v>
      </c>
      <c r="AC141" s="2">
        <f t="shared" si="7"/>
        <v>3.787878787878788E-2</v>
      </c>
      <c r="AD141" s="100" t="s">
        <v>11</v>
      </c>
      <c r="AE141" s="101"/>
    </row>
    <row r="142" spans="1:32" x14ac:dyDescent="0.3">
      <c r="E142" s="2">
        <f t="shared" ref="E142:AC142" si="8">$E$140-E141-E144-E143</f>
        <v>128.97727272727272</v>
      </c>
      <c r="F142" s="2">
        <f t="shared" si="8"/>
        <v>129.9848484848485</v>
      </c>
      <c r="G142" s="2">
        <f t="shared" si="8"/>
        <v>129.9848484848485</v>
      </c>
      <c r="H142" s="2">
        <f t="shared" si="8"/>
        <v>130.99242424242425</v>
      </c>
      <c r="I142" s="2">
        <f t="shared" si="8"/>
        <v>125.95454545454547</v>
      </c>
      <c r="J142" s="2">
        <f t="shared" si="8"/>
        <v>125.95454545454547</v>
      </c>
      <c r="K142" s="2">
        <f t="shared" si="8"/>
        <v>127.96969696969697</v>
      </c>
      <c r="L142" s="2">
        <f t="shared" si="8"/>
        <v>127.96969696969697</v>
      </c>
      <c r="M142" s="2">
        <f t="shared" si="8"/>
        <v>123.93939393939394</v>
      </c>
      <c r="N142" s="2">
        <f t="shared" si="8"/>
        <v>128.97727272727272</v>
      </c>
      <c r="O142" s="2">
        <f t="shared" si="8"/>
        <v>129.9848484848485</v>
      </c>
      <c r="P142" s="2">
        <f t="shared" si="8"/>
        <v>128.97727272727272</v>
      </c>
      <c r="Q142" s="2">
        <f t="shared" ref="Q142:AA142" si="9">$E$140-Q141-Q144-Q143</f>
        <v>127.96969696969697</v>
      </c>
      <c r="R142" s="2">
        <f t="shared" si="9"/>
        <v>123.93939393939394</v>
      </c>
      <c r="S142" s="2">
        <f t="shared" si="9"/>
        <v>127.96969696969697</v>
      </c>
      <c r="T142" s="2">
        <f t="shared" si="9"/>
        <v>124.94696969696969</v>
      </c>
      <c r="U142" s="2">
        <f t="shared" si="9"/>
        <v>130.99242424242425</v>
      </c>
      <c r="V142" s="2">
        <f t="shared" si="9"/>
        <v>130.99242424242425</v>
      </c>
      <c r="W142" s="2">
        <f t="shared" si="9"/>
        <v>130.99242424242425</v>
      </c>
      <c r="X142" s="2">
        <f t="shared" si="9"/>
        <v>129.9848484848485</v>
      </c>
      <c r="Y142" s="2">
        <f t="shared" si="9"/>
        <v>124.94696969696969</v>
      </c>
      <c r="Z142" s="2">
        <f t="shared" si="9"/>
        <v>129.9848484848485</v>
      </c>
      <c r="AA142" s="2">
        <f t="shared" si="9"/>
        <v>126.96212121212122</v>
      </c>
      <c r="AB142" s="2">
        <f t="shared" si="8"/>
        <v>129.9848484848485</v>
      </c>
      <c r="AC142" s="39">
        <f t="shared" si="8"/>
        <v>126.96212121212122</v>
      </c>
      <c r="AD142" s="100" t="s">
        <v>12</v>
      </c>
      <c r="AE142" s="101"/>
    </row>
    <row r="143" spans="1:32" x14ac:dyDescent="0.3">
      <c r="E143" s="2">
        <f t="shared" ref="E143:AC143" si="10">COUNTIF(E6:E137,"=N  ")</f>
        <v>0</v>
      </c>
      <c r="F143" s="2">
        <f t="shared" si="10"/>
        <v>0</v>
      </c>
      <c r="G143" s="2">
        <f t="shared" si="10"/>
        <v>0</v>
      </c>
      <c r="H143" s="2">
        <f t="shared" si="10"/>
        <v>0</v>
      </c>
      <c r="I143" s="2">
        <f t="shared" si="10"/>
        <v>0</v>
      </c>
      <c r="J143" s="2">
        <f t="shared" si="10"/>
        <v>0</v>
      </c>
      <c r="K143" s="2">
        <f t="shared" si="10"/>
        <v>0</v>
      </c>
      <c r="L143" s="2">
        <f t="shared" si="10"/>
        <v>0</v>
      </c>
      <c r="M143" s="2">
        <f t="shared" si="10"/>
        <v>0</v>
      </c>
      <c r="N143" s="2">
        <f t="shared" si="10"/>
        <v>0</v>
      </c>
      <c r="O143" s="2">
        <f t="shared" si="10"/>
        <v>0</v>
      </c>
      <c r="P143" s="2">
        <f t="shared" si="10"/>
        <v>0</v>
      </c>
      <c r="Q143" s="2">
        <f t="shared" si="10"/>
        <v>0</v>
      </c>
      <c r="R143" s="2">
        <f t="shared" si="10"/>
        <v>0</v>
      </c>
      <c r="S143" s="2">
        <f t="shared" si="10"/>
        <v>0</v>
      </c>
      <c r="T143" s="2">
        <f t="shared" si="10"/>
        <v>0</v>
      </c>
      <c r="U143" s="2">
        <f t="shared" si="10"/>
        <v>0</v>
      </c>
      <c r="V143" s="2">
        <f t="shared" si="10"/>
        <v>0</v>
      </c>
      <c r="W143" s="2">
        <f t="shared" si="10"/>
        <v>0</v>
      </c>
      <c r="X143" s="2">
        <f t="shared" si="10"/>
        <v>0</v>
      </c>
      <c r="Y143" s="2">
        <f t="shared" si="10"/>
        <v>0</v>
      </c>
      <c r="Z143" s="2">
        <f t="shared" si="10"/>
        <v>0</v>
      </c>
      <c r="AA143" s="2">
        <f t="shared" si="10"/>
        <v>0</v>
      </c>
      <c r="AB143" s="2">
        <f t="shared" si="10"/>
        <v>0</v>
      </c>
      <c r="AC143" s="39">
        <f t="shared" si="10"/>
        <v>0</v>
      </c>
      <c r="AD143" s="100" t="s">
        <v>9</v>
      </c>
      <c r="AE143" s="101"/>
    </row>
    <row r="144" spans="1:32" x14ac:dyDescent="0.3">
      <c r="E144" s="2">
        <f t="shared" ref="E144:AC144" si="11">COUNTIF(E6:E137,"=0")</f>
        <v>3</v>
      </c>
      <c r="F144" s="2">
        <f t="shared" si="11"/>
        <v>2</v>
      </c>
      <c r="G144" s="2">
        <f t="shared" si="11"/>
        <v>2</v>
      </c>
      <c r="H144" s="2">
        <f t="shared" si="11"/>
        <v>1</v>
      </c>
      <c r="I144" s="2">
        <f t="shared" si="11"/>
        <v>6</v>
      </c>
      <c r="J144" s="2">
        <f t="shared" si="11"/>
        <v>6</v>
      </c>
      <c r="K144" s="2">
        <f t="shared" si="11"/>
        <v>4</v>
      </c>
      <c r="L144" s="2">
        <f t="shared" si="11"/>
        <v>4</v>
      </c>
      <c r="M144" s="2">
        <f t="shared" si="11"/>
        <v>8</v>
      </c>
      <c r="N144" s="2">
        <f t="shared" si="11"/>
        <v>3</v>
      </c>
      <c r="O144" s="2">
        <f t="shared" si="11"/>
        <v>2</v>
      </c>
      <c r="P144" s="2">
        <f t="shared" si="11"/>
        <v>3</v>
      </c>
      <c r="Q144" s="2">
        <f t="shared" ref="Q144:AA144" si="12">COUNTIF(Q6:Q137,"=0")</f>
        <v>4</v>
      </c>
      <c r="R144" s="2">
        <f t="shared" si="12"/>
        <v>8</v>
      </c>
      <c r="S144" s="2">
        <f t="shared" si="12"/>
        <v>4</v>
      </c>
      <c r="T144" s="2">
        <f t="shared" si="12"/>
        <v>7</v>
      </c>
      <c r="U144" s="2">
        <f t="shared" si="12"/>
        <v>1</v>
      </c>
      <c r="V144" s="2">
        <f t="shared" si="12"/>
        <v>1</v>
      </c>
      <c r="W144" s="2">
        <f t="shared" si="12"/>
        <v>1</v>
      </c>
      <c r="X144" s="2">
        <f t="shared" si="12"/>
        <v>2</v>
      </c>
      <c r="Y144" s="2">
        <f t="shared" si="12"/>
        <v>7</v>
      </c>
      <c r="Z144" s="2">
        <f t="shared" si="12"/>
        <v>2</v>
      </c>
      <c r="AA144" s="2">
        <f t="shared" si="12"/>
        <v>5</v>
      </c>
      <c r="AB144" s="2">
        <f t="shared" si="11"/>
        <v>2</v>
      </c>
      <c r="AC144" s="39">
        <f t="shared" si="11"/>
        <v>5</v>
      </c>
      <c r="AD144" s="100" t="s">
        <v>8</v>
      </c>
      <c r="AE144" s="101"/>
    </row>
    <row r="147" spans="3:32" x14ac:dyDescent="0.3">
      <c r="C147"/>
      <c r="D147"/>
      <c r="AC147" s="32"/>
      <c r="AD147" s="32" t="s">
        <v>13</v>
      </c>
      <c r="AE147" s="14">
        <f>COUNTIF(AE6:AE137,"=2")</f>
        <v>3</v>
      </c>
      <c r="AF147" s="15">
        <f>AE147/$E$140*100</f>
        <v>2.2727272727272729</v>
      </c>
    </row>
    <row r="148" spans="3:32" x14ac:dyDescent="0.3">
      <c r="C148"/>
      <c r="D148"/>
      <c r="AC148" s="33"/>
      <c r="AD148" s="33" t="s">
        <v>14</v>
      </c>
      <c r="AE148" s="8">
        <f>COUNTIF(AE6:AE137,"=3")</f>
        <v>18</v>
      </c>
      <c r="AF148" s="13">
        <f>AE148/$E$140*100</f>
        <v>13.636363636363635</v>
      </c>
    </row>
    <row r="149" spans="3:32" x14ac:dyDescent="0.3">
      <c r="C149"/>
      <c r="D149"/>
      <c r="AC149" s="34"/>
      <c r="AD149" s="34" t="s">
        <v>15</v>
      </c>
      <c r="AE149" s="11">
        <f>COUNTIF(AE6:AE137,"=4")</f>
        <v>5</v>
      </c>
      <c r="AF149" s="12">
        <f>AE149/$E$140*100</f>
        <v>3.7878787878787881</v>
      </c>
    </row>
    <row r="150" spans="3:32" x14ac:dyDescent="0.3">
      <c r="C150"/>
      <c r="D150"/>
      <c r="AC150" s="35"/>
      <c r="AD150" s="35" t="s">
        <v>16</v>
      </c>
      <c r="AE150" s="9">
        <f>COUNTIF(AE6:AE137,"=5")</f>
        <v>1</v>
      </c>
      <c r="AF150" s="10">
        <f>AE150/$E$140*100</f>
        <v>0.75757575757575757</v>
      </c>
    </row>
    <row r="152" spans="3:32" x14ac:dyDescent="0.3">
      <c r="C152"/>
      <c r="D152"/>
      <c r="E152" s="96" t="s">
        <v>56</v>
      </c>
      <c r="F152" s="97"/>
      <c r="G152" s="97"/>
      <c r="H152" s="97"/>
      <c r="I152" s="98"/>
      <c r="J152" s="70" t="s">
        <v>55</v>
      </c>
      <c r="K152" s="70" t="s">
        <v>54</v>
      </c>
      <c r="AB152" s="99" t="s">
        <v>57</v>
      </c>
      <c r="AC152" s="99"/>
      <c r="AD152" s="99"/>
      <c r="AE152" s="99"/>
      <c r="AF152" s="71">
        <f>COUNTIF(AF6:AF137,100)</f>
        <v>0</v>
      </c>
    </row>
    <row r="153" spans="3:32" x14ac:dyDescent="0.3">
      <c r="C153"/>
      <c r="D153"/>
      <c r="E153" s="102" t="s">
        <v>49</v>
      </c>
      <c r="F153" s="102"/>
      <c r="G153" s="102"/>
      <c r="H153" s="102"/>
      <c r="I153" s="102"/>
      <c r="J153" s="7">
        <f>COUNTIF(AF6:AF137,"&gt;=85")</f>
        <v>0</v>
      </c>
      <c r="K153" s="7">
        <f>J153/E140*100</f>
        <v>0</v>
      </c>
      <c r="AB153" s="90" t="s">
        <v>17</v>
      </c>
      <c r="AC153" s="91"/>
      <c r="AD153" s="91"/>
      <c r="AE153" s="92"/>
      <c r="AF153" s="7">
        <f>SUM(AE148:AE150)/$E$140*100</f>
        <v>18.181818181818183</v>
      </c>
    </row>
    <row r="154" spans="3:32" x14ac:dyDescent="0.3">
      <c r="C154"/>
      <c r="D154"/>
      <c r="E154" s="102" t="s">
        <v>50</v>
      </c>
      <c r="F154" s="102"/>
      <c r="G154" s="102"/>
      <c r="H154" s="102"/>
      <c r="I154" s="102"/>
      <c r="J154" s="7">
        <f>COUNTIF(AF6:AF137,"&gt;=75")-J153</f>
        <v>0</v>
      </c>
      <c r="K154" s="7">
        <f>J154/E140*100</f>
        <v>0</v>
      </c>
      <c r="AB154" s="90" t="s">
        <v>35</v>
      </c>
      <c r="AC154" s="91"/>
      <c r="AD154" s="91"/>
      <c r="AE154" s="92"/>
      <c r="AF154" s="7">
        <f>SUM(AE149:AE150)/$E$140*100</f>
        <v>4.5454545454545459</v>
      </c>
    </row>
    <row r="155" spans="3:32" x14ac:dyDescent="0.3">
      <c r="C155"/>
      <c r="D155"/>
      <c r="E155" s="102" t="s">
        <v>51</v>
      </c>
      <c r="F155" s="102"/>
      <c r="G155" s="102"/>
      <c r="H155" s="102"/>
      <c r="I155" s="102"/>
      <c r="J155" s="7">
        <f>COUNTIF(AF6:AF137,"&gt;=65")-J154-J153</f>
        <v>0</v>
      </c>
      <c r="K155" s="7">
        <f>J155/E140*100</f>
        <v>0</v>
      </c>
      <c r="AB155" s="99" t="s">
        <v>32</v>
      </c>
      <c r="AC155" s="99"/>
      <c r="AD155" s="99"/>
      <c r="AE155" s="99"/>
      <c r="AF155" s="7">
        <f>AVERAGE(AD6:AD137)</f>
        <v>28.407407407407408</v>
      </c>
    </row>
    <row r="156" spans="3:32" x14ac:dyDescent="0.3">
      <c r="C156"/>
      <c r="D156"/>
      <c r="E156" s="102" t="s">
        <v>52</v>
      </c>
      <c r="F156" s="102"/>
      <c r="G156" s="102"/>
      <c r="H156" s="102"/>
      <c r="I156" s="102"/>
      <c r="J156" s="7">
        <f>COUNTIF(AF6:AF137,"&gt;=50")-J155-J154-J153</f>
        <v>0</v>
      </c>
      <c r="K156" s="7">
        <f>J156/E140*100</f>
        <v>0</v>
      </c>
      <c r="AB156" s="99" t="s">
        <v>18</v>
      </c>
      <c r="AC156" s="99"/>
      <c r="AD156" s="99"/>
      <c r="AE156" s="99"/>
      <c r="AF156" s="7">
        <f>AVERAGE(AE6:AE137)</f>
        <v>3.1481481481481484</v>
      </c>
    </row>
    <row r="157" spans="3:32" x14ac:dyDescent="0.3">
      <c r="E157" s="102" t="s">
        <v>53</v>
      </c>
      <c r="F157" s="102"/>
      <c r="G157" s="102"/>
      <c r="H157" s="102"/>
      <c r="I157" s="102"/>
      <c r="J157" s="7">
        <f>COUNTIF(AF6:AF137,"&lt;50")</f>
        <v>0</v>
      </c>
      <c r="K157" s="7">
        <f>J157/E140*100</f>
        <v>0</v>
      </c>
      <c r="AB157" s="99" t="s">
        <v>48</v>
      </c>
      <c r="AC157" s="99"/>
      <c r="AD157" s="99"/>
      <c r="AE157" s="99"/>
      <c r="AF157" s="7" t="e">
        <f>AVERAGE(AF6:AF137)</f>
        <v>#DIV/0!</v>
      </c>
    </row>
  </sheetData>
  <autoFilter ref="E3:AF13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25">
    <mergeCell ref="E157:I157"/>
    <mergeCell ref="E155:I155"/>
    <mergeCell ref="E156:I156"/>
    <mergeCell ref="E154:I154"/>
    <mergeCell ref="E153:I153"/>
    <mergeCell ref="AB155:AE155"/>
    <mergeCell ref="AB156:AE156"/>
    <mergeCell ref="AB157:AE157"/>
    <mergeCell ref="AD140:AE140"/>
    <mergeCell ref="AD141:AE141"/>
    <mergeCell ref="AD142:AE142"/>
    <mergeCell ref="AD143:AE143"/>
    <mergeCell ref="AD144:AE144"/>
    <mergeCell ref="AB152:AE152"/>
    <mergeCell ref="AE3:AE5"/>
    <mergeCell ref="AF3:AF5"/>
    <mergeCell ref="C3:C5"/>
    <mergeCell ref="AB153:AE153"/>
    <mergeCell ref="AB154:AE154"/>
    <mergeCell ref="E152:I152"/>
    <mergeCell ref="B3:B5"/>
    <mergeCell ref="A3:A5"/>
    <mergeCell ref="D3:D5"/>
    <mergeCell ref="E3:AC3"/>
    <mergeCell ref="AD3:AD5"/>
  </mergeCells>
  <conditionalFormatting sqref="AE6:AE137">
    <cfRule type="cellIs" dxfId="28" priority="10" operator="equal">
      <formula>3</formula>
    </cfRule>
    <cfRule type="cellIs" dxfId="27" priority="11" operator="equal">
      <formula>4</formula>
    </cfRule>
    <cfRule type="cellIs" dxfId="26" priority="12" operator="equal">
      <formula>2</formula>
    </cfRule>
    <cfRule type="cellIs" dxfId="25" priority="13" operator="equal">
      <formula>5</formula>
    </cfRule>
  </conditionalFormatting>
  <conditionalFormatting sqref="E138:AC138">
    <cfRule type="cellIs" dxfId="24" priority="9" operator="lessThan">
      <formula>50</formula>
    </cfRule>
  </conditionalFormatting>
  <conditionalFormatting sqref="AE6:AE20">
    <cfRule type="cellIs" dxfId="23" priority="5" operator="equal">
      <formula>3</formula>
    </cfRule>
    <cfRule type="cellIs" dxfId="22" priority="6" operator="equal">
      <formula>4</formula>
    </cfRule>
    <cfRule type="cellIs" dxfId="21" priority="7" operator="equal">
      <formula>2</formula>
    </cfRule>
    <cfRule type="cellIs" dxfId="20" priority="8" operator="equal">
      <formula>5</formula>
    </cfRule>
  </conditionalFormatting>
  <conditionalFormatting sqref="AE21:AE32">
    <cfRule type="cellIs" dxfId="19" priority="1" operator="equal">
      <formula>3</formula>
    </cfRule>
    <cfRule type="cellIs" dxfId="18" priority="2" operator="equal">
      <formula>4</formula>
    </cfRule>
    <cfRule type="cellIs" dxfId="17" priority="3" operator="equal">
      <formula>2</formula>
    </cfRule>
    <cfRule type="cellIs" dxfId="16" priority="4" operator="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AB141:AC144 AB138:AC138 E138:P138 E141:P1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7"/>
  <sheetViews>
    <sheetView zoomScale="85" zoomScaleNormal="85" workbookViewId="0">
      <selection activeCell="B3" sqref="B3:B27"/>
    </sheetView>
  </sheetViews>
  <sheetFormatPr defaultColWidth="9.109375" defaultRowHeight="13.2" x14ac:dyDescent="0.25"/>
  <cols>
    <col min="1" max="1" width="9.109375" style="43"/>
    <col min="2" max="2" width="86.44140625" style="43" customWidth="1"/>
    <col min="3" max="6" width="9.88671875" style="43" customWidth="1"/>
    <col min="7" max="16384" width="9.109375" style="43"/>
  </cols>
  <sheetData>
    <row r="1" spans="1:12" s="40" customFormat="1" x14ac:dyDescent="0.25">
      <c r="A1" s="48"/>
      <c r="B1" s="48"/>
      <c r="C1" s="48"/>
      <c r="G1" s="49"/>
      <c r="H1" s="103"/>
      <c r="I1" s="103"/>
      <c r="J1" s="103"/>
      <c r="K1" s="103"/>
      <c r="L1" s="103"/>
    </row>
    <row r="2" spans="1:12" s="51" customFormat="1" ht="73.2" x14ac:dyDescent="0.25">
      <c r="A2" s="41" t="s">
        <v>37</v>
      </c>
      <c r="B2" s="42" t="s">
        <v>45</v>
      </c>
      <c r="C2" s="44" t="s">
        <v>44</v>
      </c>
      <c r="D2" s="52" t="s">
        <v>41</v>
      </c>
      <c r="E2" s="50" t="s">
        <v>42</v>
      </c>
      <c r="F2" s="50" t="s">
        <v>43</v>
      </c>
      <c r="G2" s="27" t="s">
        <v>47</v>
      </c>
      <c r="H2" s="42" t="s">
        <v>28</v>
      </c>
      <c r="I2" s="42" t="s">
        <v>29</v>
      </c>
      <c r="J2" s="42" t="s">
        <v>30</v>
      </c>
      <c r="K2" s="42" t="s">
        <v>31</v>
      </c>
      <c r="L2" s="27" t="s">
        <v>38</v>
      </c>
    </row>
    <row r="3" spans="1:12" ht="14.4" x14ac:dyDescent="0.3">
      <c r="A3" s="42">
        <v>1</v>
      </c>
      <c r="B3" t="s">
        <v>65</v>
      </c>
      <c r="C3" s="44">
        <f>'1'!E1</f>
        <v>0</v>
      </c>
      <c r="D3" s="63"/>
      <c r="E3" s="64"/>
      <c r="F3" s="64"/>
      <c r="G3" s="45">
        <f>1-L3</f>
        <v>0.97727272727272729</v>
      </c>
      <c r="H3" s="53">
        <f>'7 б Бирюкова Е.Н.'!AH2</f>
        <v>0</v>
      </c>
      <c r="I3" s="53">
        <f>'7 а Ганина Т.Н.'!AH2</f>
        <v>1</v>
      </c>
      <c r="J3" s="53" t="e">
        <f>#REF!</f>
        <v>#REF!</v>
      </c>
      <c r="K3" s="53" t="e">
        <f>#REF!</f>
        <v>#REF!</v>
      </c>
      <c r="L3" s="46">
        <f>'1'!E141</f>
        <v>2.2727272727272728E-2</v>
      </c>
    </row>
    <row r="4" spans="1:12" ht="14.4" x14ac:dyDescent="0.3">
      <c r="A4" s="42">
        <v>2</v>
      </c>
      <c r="B4" t="s">
        <v>66</v>
      </c>
      <c r="C4" s="44">
        <f>'1'!F1</f>
        <v>0</v>
      </c>
      <c r="D4" s="63"/>
      <c r="E4" s="64"/>
      <c r="F4" s="64"/>
      <c r="G4" s="45">
        <f t="shared" ref="G4:G14" si="0">1-L4</f>
        <v>0.98484848484848486</v>
      </c>
      <c r="H4" s="53">
        <f>'7 б Бирюкова Е.Н.'!AI2</f>
        <v>0</v>
      </c>
      <c r="I4" s="53">
        <f>'7 а Ганина Т.Н.'!AI2</f>
        <v>9</v>
      </c>
      <c r="J4" s="53" t="e">
        <f>#REF!</f>
        <v>#REF!</v>
      </c>
      <c r="K4" s="67" t="e">
        <f>#REF!</f>
        <v>#REF!</v>
      </c>
      <c r="L4" s="46">
        <f>'1'!F141</f>
        <v>1.5151515151515152E-2</v>
      </c>
    </row>
    <row r="5" spans="1:12" ht="14.4" x14ac:dyDescent="0.3">
      <c r="A5" s="42">
        <v>3</v>
      </c>
      <c r="B5" t="s">
        <v>67</v>
      </c>
      <c r="C5" s="44">
        <f>'1'!G1</f>
        <v>0</v>
      </c>
      <c r="D5" s="63"/>
      <c r="E5" s="64"/>
      <c r="F5" s="64"/>
      <c r="G5" s="45">
        <f t="shared" si="0"/>
        <v>0.98484848484848486</v>
      </c>
      <c r="H5" s="53">
        <f>'7 б Бирюкова Е.Н.'!AJ2</f>
        <v>5</v>
      </c>
      <c r="I5" s="53">
        <f>'7 а Ганина Т.Н.'!AJ2</f>
        <v>10</v>
      </c>
      <c r="J5" s="53" t="e">
        <f>#REF!</f>
        <v>#REF!</v>
      </c>
      <c r="K5" s="67" t="e">
        <f>#REF!</f>
        <v>#REF!</v>
      </c>
      <c r="L5" s="46">
        <f>'1'!G141</f>
        <v>1.5151515151515152E-2</v>
      </c>
    </row>
    <row r="6" spans="1:12" ht="14.4" x14ac:dyDescent="0.3">
      <c r="A6" s="42">
        <v>4</v>
      </c>
      <c r="B6" t="s">
        <v>68</v>
      </c>
      <c r="C6" s="44">
        <f>'1'!H1</f>
        <v>0</v>
      </c>
      <c r="D6" s="63"/>
      <c r="E6" s="64"/>
      <c r="F6" s="64"/>
      <c r="G6" s="45">
        <f t="shared" si="0"/>
        <v>0.99242424242424243</v>
      </c>
      <c r="H6" s="53">
        <f>'7 б Бирюкова Е.Н.'!AK2</f>
        <v>3</v>
      </c>
      <c r="I6" s="53">
        <f>'7 а Ганина Т.Н.'!AK2</f>
        <v>8</v>
      </c>
      <c r="J6" s="53" t="e">
        <f>#REF!</f>
        <v>#REF!</v>
      </c>
      <c r="K6" s="53" t="e">
        <f>#REF!</f>
        <v>#REF!</v>
      </c>
      <c r="L6" s="46">
        <f>'1'!H141</f>
        <v>7.575757575757576E-3</v>
      </c>
    </row>
    <row r="7" spans="1:12" ht="14.4" x14ac:dyDescent="0.3">
      <c r="A7" s="42">
        <v>5</v>
      </c>
      <c r="B7" t="s">
        <v>69</v>
      </c>
      <c r="C7" s="47">
        <f>'1'!I1</f>
        <v>0</v>
      </c>
      <c r="D7" s="65"/>
      <c r="E7" s="66"/>
      <c r="F7" s="66"/>
      <c r="G7" s="45">
        <f t="shared" si="0"/>
        <v>0.95454545454545459</v>
      </c>
      <c r="H7" s="66">
        <f>'7 б Бирюкова Е.Н.'!AL2</f>
        <v>0</v>
      </c>
      <c r="I7" s="53">
        <f>'7 а Ганина Т.Н.'!AL2</f>
        <v>2</v>
      </c>
      <c r="J7" s="53" t="e">
        <f>#REF!</f>
        <v>#REF!</v>
      </c>
      <c r="K7" s="53" t="e">
        <f>#REF!</f>
        <v>#REF!</v>
      </c>
      <c r="L7" s="68">
        <f>'1'!I141</f>
        <v>4.5454545454545456E-2</v>
      </c>
    </row>
    <row r="8" spans="1:12" ht="14.4" x14ac:dyDescent="0.3">
      <c r="A8" s="42">
        <v>6</v>
      </c>
      <c r="B8" t="s">
        <v>70</v>
      </c>
      <c r="C8" s="47">
        <f>'1'!J1</f>
        <v>0</v>
      </c>
      <c r="D8" s="65"/>
      <c r="E8" s="66"/>
      <c r="F8" s="66"/>
      <c r="G8" s="45">
        <f t="shared" si="0"/>
        <v>0.95454545454545459</v>
      </c>
      <c r="H8" s="66">
        <f>'7 б Бирюкова Е.Н.'!AM2</f>
        <v>2</v>
      </c>
      <c r="I8" s="66">
        <f>'7 а Ганина Т.Н.'!AM2</f>
        <v>2</v>
      </c>
      <c r="J8" s="53" t="e">
        <f>#REF!</f>
        <v>#REF!</v>
      </c>
      <c r="K8" s="53" t="e">
        <f>#REF!</f>
        <v>#REF!</v>
      </c>
      <c r="L8" s="68">
        <f>'1'!J141</f>
        <v>4.5454545454545456E-2</v>
      </c>
    </row>
    <row r="9" spans="1:12" ht="14.4" x14ac:dyDescent="0.3">
      <c r="A9" s="42">
        <v>7</v>
      </c>
      <c r="B9" t="s">
        <v>71</v>
      </c>
      <c r="C9" s="47">
        <f>'1'!K1</f>
        <v>0</v>
      </c>
      <c r="D9" s="65"/>
      <c r="E9" s="66"/>
      <c r="F9" s="66"/>
      <c r="G9" s="45">
        <f t="shared" si="0"/>
        <v>0.96969696969696972</v>
      </c>
      <c r="H9" s="66">
        <f>'7 б Бирюкова Е.Н.'!AN2</f>
        <v>4</v>
      </c>
      <c r="I9" s="66">
        <f>'7 а Ганина Т.Н.'!AN2</f>
        <v>5</v>
      </c>
      <c r="J9" s="66" t="e">
        <f>#REF!</f>
        <v>#REF!</v>
      </c>
      <c r="K9" s="53" t="e">
        <f>#REF!</f>
        <v>#REF!</v>
      </c>
      <c r="L9" s="68">
        <f>'1'!K141</f>
        <v>3.0303030303030304E-2</v>
      </c>
    </row>
    <row r="10" spans="1:12" ht="14.4" x14ac:dyDescent="0.3">
      <c r="A10" s="42">
        <v>8</v>
      </c>
      <c r="B10" t="s">
        <v>72</v>
      </c>
      <c r="C10" s="47">
        <f>'1'!L1</f>
        <v>0</v>
      </c>
      <c r="D10" s="65"/>
      <c r="E10" s="66"/>
      <c r="F10" s="66"/>
      <c r="G10" s="45">
        <f t="shared" si="0"/>
        <v>0.96969696969696972</v>
      </c>
      <c r="H10" s="66">
        <f>'7 б Бирюкова Е.Н.'!AO2</f>
        <v>3</v>
      </c>
      <c r="I10" s="66">
        <f>'7 а Ганина Т.Н.'!AO2</f>
        <v>13</v>
      </c>
      <c r="J10" s="66" t="e">
        <f>#REF!</f>
        <v>#REF!</v>
      </c>
      <c r="K10" s="66" t="e">
        <f>#REF!</f>
        <v>#REF!</v>
      </c>
      <c r="L10" s="68">
        <f>'1'!L141</f>
        <v>3.0303030303030304E-2</v>
      </c>
    </row>
    <row r="11" spans="1:12" ht="14.4" x14ac:dyDescent="0.3">
      <c r="A11" s="42">
        <v>9</v>
      </c>
      <c r="B11" t="s">
        <v>73</v>
      </c>
      <c r="C11" s="47">
        <f>'1'!M1</f>
        <v>0</v>
      </c>
      <c r="D11" s="65"/>
      <c r="E11" s="66"/>
      <c r="F11" s="66"/>
      <c r="G11" s="45">
        <f t="shared" si="0"/>
        <v>0.93939393939393945</v>
      </c>
      <c r="H11" s="66">
        <f>'7 б Бирюкова Е.Н.'!AP2</f>
        <v>3</v>
      </c>
      <c r="I11" s="66">
        <f>'7 а Ганина Т.Н.'!AP2</f>
        <v>11</v>
      </c>
      <c r="J11" s="66" t="e">
        <f>#REF!</f>
        <v>#REF!</v>
      </c>
      <c r="K11" s="66" t="e">
        <f>#REF!</f>
        <v>#REF!</v>
      </c>
      <c r="L11" s="68">
        <f>'1'!M141</f>
        <v>6.0606060606060608E-2</v>
      </c>
    </row>
    <row r="12" spans="1:12" ht="14.4" x14ac:dyDescent="0.3">
      <c r="A12" s="42">
        <v>10</v>
      </c>
      <c r="B12" t="s">
        <v>74</v>
      </c>
      <c r="C12" s="47">
        <f>'1'!N1</f>
        <v>0</v>
      </c>
      <c r="D12" s="65"/>
      <c r="E12" s="66"/>
      <c r="F12" s="66"/>
      <c r="G12" s="45">
        <f t="shared" si="0"/>
        <v>0.97727272727272729</v>
      </c>
      <c r="H12" s="66">
        <f>'7 б Бирюкова Е.Н.'!AQ2</f>
        <v>12</v>
      </c>
      <c r="I12" s="66">
        <f>'7 а Ганина Т.Н.'!AQ2</f>
        <v>8</v>
      </c>
      <c r="J12" s="66" t="e">
        <f>#REF!</f>
        <v>#REF!</v>
      </c>
      <c r="K12" s="66" t="e">
        <f>#REF!</f>
        <v>#REF!</v>
      </c>
      <c r="L12" s="68">
        <f>'1'!N141</f>
        <v>2.2727272727272728E-2</v>
      </c>
    </row>
    <row r="13" spans="1:12" ht="14.4" x14ac:dyDescent="0.3">
      <c r="A13" s="42">
        <v>11</v>
      </c>
      <c r="B13" t="s">
        <v>75</v>
      </c>
      <c r="C13" s="47">
        <f>'1'!O1</f>
        <v>0</v>
      </c>
      <c r="D13" s="65"/>
      <c r="E13" s="66"/>
      <c r="F13" s="66"/>
      <c r="G13" s="45">
        <f t="shared" si="0"/>
        <v>0.98484848484848486</v>
      </c>
      <c r="H13" s="66">
        <f>'7 б Бирюкова Е.Н.'!AR2</f>
        <v>5</v>
      </c>
      <c r="I13" s="66">
        <f>'7 а Ганина Т.Н.'!AR2</f>
        <v>6</v>
      </c>
      <c r="J13" s="66" t="e">
        <f>#REF!</f>
        <v>#REF!</v>
      </c>
      <c r="K13" s="66" t="e">
        <f>#REF!</f>
        <v>#REF!</v>
      </c>
      <c r="L13" s="68">
        <f>'1'!O141</f>
        <v>1.5151515151515152E-2</v>
      </c>
    </row>
    <row r="14" spans="1:12" ht="14.4" x14ac:dyDescent="0.3">
      <c r="A14" s="42">
        <v>12</v>
      </c>
      <c r="B14" t="s">
        <v>76</v>
      </c>
      <c r="C14" s="47">
        <f>'1'!P1</f>
        <v>0</v>
      </c>
      <c r="D14" s="65"/>
      <c r="E14" s="66"/>
      <c r="F14" s="66"/>
      <c r="G14" s="45">
        <f t="shared" si="0"/>
        <v>0.97727272727272729</v>
      </c>
      <c r="H14" s="66">
        <f>'7 б Бирюкова Е.Н.'!AS2</f>
        <v>12</v>
      </c>
      <c r="I14" s="66">
        <f>'7 а Ганина Т.Н.'!AS2</f>
        <v>6</v>
      </c>
      <c r="J14" s="66" t="e">
        <f>#REF!</f>
        <v>#REF!</v>
      </c>
      <c r="K14" s="66" t="e">
        <f>#REF!</f>
        <v>#REF!</v>
      </c>
      <c r="L14" s="68">
        <f>'1'!P141</f>
        <v>2.2727272727272728E-2</v>
      </c>
    </row>
    <row r="15" spans="1:12" ht="14.4" x14ac:dyDescent="0.3">
      <c r="A15" s="42">
        <v>13</v>
      </c>
      <c r="B15" t="s">
        <v>77</v>
      </c>
      <c r="C15" s="47">
        <f>'1'!Q1</f>
        <v>0</v>
      </c>
      <c r="D15" s="65"/>
      <c r="E15" s="66"/>
      <c r="F15" s="66"/>
      <c r="G15" s="45">
        <f>1-L15</f>
        <v>0.96969696969696972</v>
      </c>
      <c r="H15" s="66">
        <f>'7 б Бирюкова Е.Н.'!AT2</f>
        <v>11</v>
      </c>
      <c r="I15" s="66">
        <f>'7 а Ганина Т.Н.'!AT2</f>
        <v>10</v>
      </c>
      <c r="J15" s="66" t="e">
        <f>#REF!</f>
        <v>#REF!</v>
      </c>
      <c r="K15" s="66" t="e">
        <f>#REF!</f>
        <v>#REF!</v>
      </c>
      <c r="L15" s="68">
        <f>'1'!Q141</f>
        <v>3.0303030303030304E-2</v>
      </c>
    </row>
    <row r="16" spans="1:12" ht="14.4" x14ac:dyDescent="0.3">
      <c r="A16" s="42">
        <v>14</v>
      </c>
      <c r="B16" t="s">
        <v>78</v>
      </c>
      <c r="C16" s="47">
        <f>'1'!R1</f>
        <v>0</v>
      </c>
      <c r="D16" s="65"/>
      <c r="E16" s="66"/>
      <c r="F16" s="66"/>
      <c r="G16" s="45">
        <f>1-L16</f>
        <v>0.93939393939393945</v>
      </c>
      <c r="H16" s="66">
        <f>'7 б Бирюкова Е.Н.'!AU2</f>
        <v>10</v>
      </c>
      <c r="I16" s="66">
        <f>'7 а Ганина Т.Н.'!AU2</f>
        <v>7</v>
      </c>
      <c r="J16" s="66" t="e">
        <f>#REF!</f>
        <v>#REF!</v>
      </c>
      <c r="K16" s="66" t="e">
        <f>#REF!</f>
        <v>#REF!</v>
      </c>
      <c r="L16" s="68">
        <f>'1'!R141</f>
        <v>6.0606060606060608E-2</v>
      </c>
    </row>
    <row r="17" spans="1:12" ht="14.4" x14ac:dyDescent="0.3">
      <c r="A17" s="42">
        <v>15</v>
      </c>
      <c r="B17" t="s">
        <v>79</v>
      </c>
      <c r="C17" s="47">
        <f>'1'!S1</f>
        <v>0</v>
      </c>
      <c r="D17" s="65"/>
      <c r="E17" s="66"/>
      <c r="F17" s="66"/>
      <c r="G17" s="45">
        <f t="shared" ref="G17:G27" si="1">1-L17</f>
        <v>0.96969696969696972</v>
      </c>
      <c r="H17" s="66">
        <f>'7 б Бирюкова Е.Н.'!AV2</f>
        <v>9</v>
      </c>
      <c r="I17" s="66">
        <f>'7 а Ганина Т.Н.'!AV2</f>
        <v>7</v>
      </c>
      <c r="J17" s="66" t="e">
        <f>#REF!</f>
        <v>#REF!</v>
      </c>
      <c r="K17" s="66" t="e">
        <f>#REF!</f>
        <v>#REF!</v>
      </c>
      <c r="L17" s="68">
        <f>'1'!S141</f>
        <v>3.0303030303030304E-2</v>
      </c>
    </row>
    <row r="18" spans="1:12" ht="14.4" x14ac:dyDescent="0.3">
      <c r="A18" s="42">
        <v>16</v>
      </c>
      <c r="B18" t="s">
        <v>80</v>
      </c>
      <c r="C18" s="47">
        <f>'1'!T1</f>
        <v>0</v>
      </c>
      <c r="D18" s="65"/>
      <c r="E18" s="66"/>
      <c r="F18" s="66"/>
      <c r="G18" s="45">
        <f t="shared" si="1"/>
        <v>0.94696969696969702</v>
      </c>
      <c r="H18" s="66">
        <f>'7 б Бирюкова Е.Н.'!AW2</f>
        <v>10</v>
      </c>
      <c r="I18" s="66">
        <f>'7 а Ганина Т.Н.'!AW2</f>
        <v>8</v>
      </c>
      <c r="J18" s="66" t="e">
        <f>#REF!</f>
        <v>#REF!</v>
      </c>
      <c r="K18" s="66" t="e">
        <f>#REF!</f>
        <v>#REF!</v>
      </c>
      <c r="L18" s="68">
        <f>'1'!T141</f>
        <v>5.3030303030303032E-2</v>
      </c>
    </row>
    <row r="19" spans="1:12" ht="14.4" x14ac:dyDescent="0.3">
      <c r="A19" s="42">
        <v>17</v>
      </c>
      <c r="B19" t="s">
        <v>81</v>
      </c>
      <c r="C19" s="47">
        <f>'1'!U1</f>
        <v>0</v>
      </c>
      <c r="D19" s="65"/>
      <c r="E19" s="66"/>
      <c r="F19" s="66"/>
      <c r="G19" s="45">
        <f t="shared" si="1"/>
        <v>0.99242424242424243</v>
      </c>
      <c r="H19" s="66">
        <f>'7 б Бирюкова Е.Н.'!AX2</f>
        <v>0</v>
      </c>
      <c r="I19" s="66">
        <f>'7 а Ганина Т.Н.'!AX2</f>
        <v>5</v>
      </c>
      <c r="J19" s="66" t="e">
        <f>#REF!</f>
        <v>#REF!</v>
      </c>
      <c r="K19" s="66" t="e">
        <f>#REF!</f>
        <v>#REF!</v>
      </c>
      <c r="L19" s="68">
        <f>'1'!U141</f>
        <v>7.575757575757576E-3</v>
      </c>
    </row>
    <row r="20" spans="1:12" ht="14.4" x14ac:dyDescent="0.3">
      <c r="A20" s="42">
        <v>18</v>
      </c>
      <c r="B20" t="s">
        <v>82</v>
      </c>
      <c r="C20" s="47">
        <f>'1'!V1</f>
        <v>0</v>
      </c>
      <c r="D20" s="65"/>
      <c r="E20" s="66"/>
      <c r="F20" s="66"/>
      <c r="G20" s="45">
        <f t="shared" si="1"/>
        <v>0.99242424242424243</v>
      </c>
      <c r="H20" s="66">
        <f>'7 б Бирюкова Е.Н.'!AY2</f>
        <v>1</v>
      </c>
      <c r="I20" s="66">
        <f>'7 а Ганина Т.Н.'!AY2</f>
        <v>0</v>
      </c>
      <c r="J20" s="66" t="e">
        <f>#REF!</f>
        <v>#REF!</v>
      </c>
      <c r="K20" s="66" t="e">
        <f>#REF!</f>
        <v>#REF!</v>
      </c>
      <c r="L20" s="68">
        <f>'1'!V141</f>
        <v>7.575757575757576E-3</v>
      </c>
    </row>
    <row r="21" spans="1:12" ht="14.4" x14ac:dyDescent="0.3">
      <c r="A21" s="42">
        <v>19</v>
      </c>
      <c r="B21" t="s">
        <v>83</v>
      </c>
      <c r="C21" s="47">
        <f>'1'!W1</f>
        <v>0</v>
      </c>
      <c r="D21" s="65"/>
      <c r="E21" s="66"/>
      <c r="F21" s="66"/>
      <c r="G21" s="45">
        <f t="shared" si="1"/>
        <v>0.99242424242424243</v>
      </c>
      <c r="H21" s="66">
        <f>'7 б Бирюкова Е.Н.'!AZ2</f>
        <v>1</v>
      </c>
      <c r="I21" s="66">
        <f>'7 а Ганина Т.Н.'!AZ2</f>
        <v>5</v>
      </c>
      <c r="J21" s="66" t="e">
        <f>#REF!</f>
        <v>#REF!</v>
      </c>
      <c r="K21" s="66" t="e">
        <f>#REF!</f>
        <v>#REF!</v>
      </c>
      <c r="L21" s="68">
        <f>'1'!W141</f>
        <v>7.575757575757576E-3</v>
      </c>
    </row>
    <row r="22" spans="1:12" ht="14.4" x14ac:dyDescent="0.3">
      <c r="A22" s="42">
        <v>20</v>
      </c>
      <c r="B22" t="s">
        <v>84</v>
      </c>
      <c r="C22" s="47">
        <f>'1'!X1</f>
        <v>0</v>
      </c>
      <c r="D22" s="65"/>
      <c r="E22" s="66"/>
      <c r="F22" s="66"/>
      <c r="G22" s="45">
        <f t="shared" si="1"/>
        <v>0.98484848484848486</v>
      </c>
      <c r="H22" s="66">
        <f>'7 б Бирюкова Е.Н.'!BA2</f>
        <v>6</v>
      </c>
      <c r="I22" s="66">
        <f>'7 а Ганина Т.Н.'!BA2</f>
        <v>11</v>
      </c>
      <c r="J22" s="66" t="e">
        <f>#REF!</f>
        <v>#REF!</v>
      </c>
      <c r="K22" s="66" t="e">
        <f>#REF!</f>
        <v>#REF!</v>
      </c>
      <c r="L22" s="68">
        <f>'1'!X141</f>
        <v>1.5151515151515152E-2</v>
      </c>
    </row>
    <row r="23" spans="1:12" ht="14.4" x14ac:dyDescent="0.3">
      <c r="A23" s="42">
        <v>21</v>
      </c>
      <c r="B23" t="s">
        <v>85</v>
      </c>
      <c r="C23" s="47">
        <f>'1'!Y1</f>
        <v>0</v>
      </c>
      <c r="D23" s="65"/>
      <c r="E23" s="66"/>
      <c r="F23" s="66"/>
      <c r="G23" s="45">
        <f t="shared" si="1"/>
        <v>0.94696969696969702</v>
      </c>
      <c r="H23" s="66">
        <f>'7 б Бирюкова Е.Н.'!BB2</f>
        <v>1</v>
      </c>
      <c r="I23" s="66">
        <f>'7 а Ганина Т.Н.'!BB2</f>
        <v>2</v>
      </c>
      <c r="J23" s="66" t="e">
        <f>#REF!</f>
        <v>#REF!</v>
      </c>
      <c r="K23" s="66" t="e">
        <f>#REF!</f>
        <v>#REF!</v>
      </c>
      <c r="L23" s="68">
        <f>'1'!Y141</f>
        <v>5.3030303030303032E-2</v>
      </c>
    </row>
    <row r="24" spans="1:12" ht="14.4" x14ac:dyDescent="0.3">
      <c r="A24" s="42">
        <v>22</v>
      </c>
      <c r="B24" t="s">
        <v>86</v>
      </c>
      <c r="C24" s="47">
        <f>'1'!Z1</f>
        <v>0</v>
      </c>
      <c r="D24" s="65"/>
      <c r="E24" s="66"/>
      <c r="F24" s="66"/>
      <c r="G24" s="45">
        <f t="shared" si="1"/>
        <v>0.98484848484848486</v>
      </c>
      <c r="H24" s="66">
        <f>'7 б Бирюкова Е.Н.'!BC2</f>
        <v>6</v>
      </c>
      <c r="I24" s="66">
        <f>'7 а Ганина Т.Н.'!BC2</f>
        <v>11</v>
      </c>
      <c r="J24" s="66" t="e">
        <f>#REF!</f>
        <v>#REF!</v>
      </c>
      <c r="K24" s="66" t="e">
        <f>#REF!</f>
        <v>#REF!</v>
      </c>
      <c r="L24" s="68">
        <f>'1'!Z141</f>
        <v>1.5151515151515152E-2</v>
      </c>
    </row>
    <row r="25" spans="1:12" ht="14.4" x14ac:dyDescent="0.3">
      <c r="A25" s="42">
        <v>23</v>
      </c>
      <c r="B25" t="s">
        <v>87</v>
      </c>
      <c r="C25" s="47">
        <f>'1'!AA1</f>
        <v>0</v>
      </c>
      <c r="D25" s="65"/>
      <c r="E25" s="66"/>
      <c r="F25" s="66"/>
      <c r="G25" s="45">
        <f t="shared" si="1"/>
        <v>0.96212121212121215</v>
      </c>
      <c r="H25" s="66">
        <f>'7 б Бирюкова Е.Н.'!BD2</f>
        <v>5</v>
      </c>
      <c r="I25" s="66">
        <f>'7 а Ганина Т.Н.'!BD2</f>
        <v>8</v>
      </c>
      <c r="J25" s="66" t="e">
        <f>#REF!</f>
        <v>#REF!</v>
      </c>
      <c r="K25" s="66" t="e">
        <f>#REF!</f>
        <v>#REF!</v>
      </c>
      <c r="L25" s="68">
        <f>'1'!AA141</f>
        <v>3.787878787878788E-2</v>
      </c>
    </row>
    <row r="26" spans="1:12" ht="14.4" x14ac:dyDescent="0.3">
      <c r="A26" s="42">
        <v>24</v>
      </c>
      <c r="B26" t="s">
        <v>88</v>
      </c>
      <c r="C26" s="47">
        <f>'1'!AB1</f>
        <v>0</v>
      </c>
      <c r="D26" s="65"/>
      <c r="E26" s="66"/>
      <c r="F26" s="66"/>
      <c r="G26" s="45">
        <f t="shared" si="1"/>
        <v>0.98484848484848486</v>
      </c>
      <c r="H26" s="66">
        <f>'7 б Бирюкова Е.Н.'!BE2</f>
        <v>6</v>
      </c>
      <c r="I26" s="66">
        <f>'7 а Ганина Т.Н.'!BE2</f>
        <v>6</v>
      </c>
      <c r="J26" s="66" t="e">
        <f>#REF!</f>
        <v>#REF!</v>
      </c>
      <c r="K26" s="66" t="e">
        <f>#REF!</f>
        <v>#REF!</v>
      </c>
      <c r="L26" s="68">
        <f>'1'!AB141</f>
        <v>1.5151515151515152E-2</v>
      </c>
    </row>
    <row r="27" spans="1:12" ht="14.4" x14ac:dyDescent="0.3">
      <c r="A27" s="42">
        <v>25</v>
      </c>
      <c r="B27" t="s">
        <v>89</v>
      </c>
      <c r="C27" s="47">
        <f>'1'!AC1</f>
        <v>0</v>
      </c>
      <c r="D27" s="65"/>
      <c r="E27" s="66"/>
      <c r="F27" s="66"/>
      <c r="G27" s="45">
        <f t="shared" si="1"/>
        <v>0.96212121212121215</v>
      </c>
      <c r="H27" s="66">
        <f>'7 б Бирюкова Е.Н.'!BF2</f>
        <v>3</v>
      </c>
      <c r="I27" s="66">
        <f>'7 а Ганина Т.Н.'!BF2</f>
        <v>5</v>
      </c>
      <c r="J27" s="66" t="e">
        <f>#REF!</f>
        <v>#REF!</v>
      </c>
      <c r="K27" s="66" t="e">
        <f>#REF!</f>
        <v>#REF!</v>
      </c>
      <c r="L27" s="68">
        <f>'1'!AC141</f>
        <v>3.787878787878788E-2</v>
      </c>
    </row>
  </sheetData>
  <mergeCells count="1">
    <mergeCell ref="H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opLeftCell="Y1" zoomScale="70" zoomScaleNormal="70" workbookViewId="0">
      <selection activeCell="BF5" sqref="BF5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30" customWidth="1"/>
    <col min="31" max="31" width="8.6640625" style="3" bestFit="1" customWidth="1"/>
    <col min="34" max="58" width="7.33203125" customWidth="1"/>
  </cols>
  <sheetData>
    <row r="1" spans="1:60" x14ac:dyDescent="0.3">
      <c r="D1" s="31" t="s">
        <v>39</v>
      </c>
      <c r="E1" s="4">
        <f>'1'!E1</f>
        <v>0</v>
      </c>
      <c r="F1" s="4">
        <f>'1'!F1</f>
        <v>0</v>
      </c>
      <c r="G1" s="4">
        <f>'1'!G1</f>
        <v>0</v>
      </c>
      <c r="H1" s="4">
        <f>'1'!H1</f>
        <v>0</v>
      </c>
      <c r="I1" s="4">
        <f>'1'!I1</f>
        <v>0</v>
      </c>
      <c r="J1" s="4">
        <f>'1'!J1</f>
        <v>0</v>
      </c>
      <c r="K1" s="4">
        <f>'1'!K1</f>
        <v>0</v>
      </c>
      <c r="L1" s="4">
        <f>'1'!L1</f>
        <v>0</v>
      </c>
      <c r="M1" s="4">
        <f>'1'!M1</f>
        <v>0</v>
      </c>
      <c r="N1" s="4">
        <f>'1'!N1</f>
        <v>0</v>
      </c>
      <c r="O1" s="4">
        <f>'1'!O1</f>
        <v>0</v>
      </c>
      <c r="P1" s="4">
        <f>'1'!P1</f>
        <v>0</v>
      </c>
      <c r="Q1" s="4">
        <f>'1'!Q1</f>
        <v>0</v>
      </c>
      <c r="R1" s="4">
        <f>'1'!R1</f>
        <v>0</v>
      </c>
      <c r="S1" s="4">
        <f>'1'!S1</f>
        <v>0</v>
      </c>
      <c r="T1" s="4">
        <f>'1'!T1</f>
        <v>0</v>
      </c>
      <c r="U1" s="4">
        <f>'1'!U1</f>
        <v>0</v>
      </c>
      <c r="V1" s="4">
        <f>'1'!V1</f>
        <v>0</v>
      </c>
      <c r="W1" s="4">
        <f>'1'!W1</f>
        <v>0</v>
      </c>
      <c r="X1" s="4">
        <f>'1'!X1</f>
        <v>0</v>
      </c>
      <c r="Y1" s="4">
        <f>'1'!Y1</f>
        <v>0</v>
      </c>
      <c r="Z1" s="4">
        <f>'1'!Z1</f>
        <v>0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0</v>
      </c>
      <c r="AH1" s="78">
        <v>13</v>
      </c>
      <c r="BG1" s="104" t="s">
        <v>10</v>
      </c>
      <c r="BH1" s="105"/>
    </row>
    <row r="2" spans="1:60" x14ac:dyDescent="0.3">
      <c r="AH2" s="2">
        <v>0</v>
      </c>
      <c r="AI2" s="2">
        <v>0</v>
      </c>
      <c r="AJ2" s="2">
        <v>5</v>
      </c>
      <c r="AK2" s="2">
        <v>3</v>
      </c>
      <c r="AL2" s="2">
        <v>0</v>
      </c>
      <c r="AM2" s="2">
        <v>2</v>
      </c>
      <c r="AN2" s="2">
        <f t="shared" ref="AN2:AY2" si="0">COUNTIF(K6:K38,K1)</f>
        <v>4</v>
      </c>
      <c r="AO2" s="2">
        <f t="shared" si="0"/>
        <v>3</v>
      </c>
      <c r="AP2" s="2">
        <v>3</v>
      </c>
      <c r="AQ2" s="2">
        <v>12</v>
      </c>
      <c r="AR2" s="2">
        <v>5</v>
      </c>
      <c r="AS2" s="2">
        <v>12</v>
      </c>
      <c r="AT2" s="2">
        <v>11</v>
      </c>
      <c r="AU2" s="2">
        <v>10</v>
      </c>
      <c r="AV2" s="2">
        <v>9</v>
      </c>
      <c r="AW2" s="2">
        <v>10</v>
      </c>
      <c r="AX2" s="2">
        <f t="shared" si="0"/>
        <v>0</v>
      </c>
      <c r="AY2" s="2">
        <f t="shared" si="0"/>
        <v>1</v>
      </c>
      <c r="AZ2" s="2">
        <v>1</v>
      </c>
      <c r="BA2" s="2">
        <v>6</v>
      </c>
      <c r="BB2" s="2">
        <v>1</v>
      </c>
      <c r="BC2" s="2">
        <v>6</v>
      </c>
      <c r="BD2" s="2">
        <v>5</v>
      </c>
      <c r="BE2" s="2">
        <v>6</v>
      </c>
      <c r="BF2" s="2">
        <v>3</v>
      </c>
      <c r="BG2" s="104" t="s">
        <v>11</v>
      </c>
      <c r="BH2" s="105"/>
    </row>
    <row r="3" spans="1:60" x14ac:dyDescent="0.3">
      <c r="A3" s="87" t="s">
        <v>0</v>
      </c>
      <c r="B3" s="87" t="s">
        <v>1</v>
      </c>
      <c r="C3" s="87" t="s">
        <v>3</v>
      </c>
      <c r="D3" s="87" t="s">
        <v>40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  <c r="AH3" s="2">
        <f t="shared" ref="AH3:AR3" si="1">$AH$1-AH2-AH5-AH4</f>
        <v>11</v>
      </c>
      <c r="AI3" s="2">
        <f t="shared" si="1"/>
        <v>11</v>
      </c>
      <c r="AJ3" s="2">
        <f t="shared" si="1"/>
        <v>6</v>
      </c>
      <c r="AK3" s="2">
        <f t="shared" si="1"/>
        <v>10</v>
      </c>
      <c r="AL3" s="2">
        <f t="shared" si="1"/>
        <v>5</v>
      </c>
      <c r="AM3" s="2">
        <f t="shared" si="1"/>
        <v>5</v>
      </c>
      <c r="AN3" s="2">
        <f t="shared" si="1"/>
        <v>4</v>
      </c>
      <c r="AO3" s="2">
        <v>0</v>
      </c>
      <c r="AP3" s="2">
        <v>0</v>
      </c>
      <c r="AQ3" s="2">
        <v>0</v>
      </c>
      <c r="AR3" s="2">
        <f t="shared" si="1"/>
        <v>5</v>
      </c>
      <c r="AS3" s="2">
        <v>1</v>
      </c>
      <c r="AT3" s="2">
        <f t="shared" ref="AT3" si="2">$AH$1-AT2-AT5-AT4</f>
        <v>0</v>
      </c>
      <c r="AU3" s="2">
        <f t="shared" ref="AU3" si="3">$AH$1-AU2-AU5-AU4</f>
        <v>0</v>
      </c>
      <c r="AV3" s="2">
        <f t="shared" ref="AV3" si="4">$AH$1-AV2-AV5-AV4</f>
        <v>3</v>
      </c>
      <c r="AW3" s="2">
        <f t="shared" ref="AW3" si="5">$AH$1-AW2-AW5-AW4</f>
        <v>0</v>
      </c>
      <c r="AX3" s="2">
        <v>10</v>
      </c>
      <c r="AY3" s="2">
        <f t="shared" ref="AY3" si="6">$AH$1-AY2-AY5-AY4</f>
        <v>3</v>
      </c>
      <c r="AZ3" s="2">
        <f t="shared" ref="AZ3" si="7">$AH$1-AZ2-AZ5-AZ4</f>
        <v>7</v>
      </c>
      <c r="BA3" s="2">
        <f t="shared" ref="BA3" si="8">$AH$1-BA2-BA5-BA4</f>
        <v>0</v>
      </c>
      <c r="BB3" s="2">
        <v>4</v>
      </c>
      <c r="BC3" s="2">
        <f t="shared" ref="BC3" si="9">$AH$1-BC2-BC5-BC4</f>
        <v>0</v>
      </c>
      <c r="BD3" s="2">
        <f t="shared" ref="BD3" si="10">$AH$1-BD2-BD5-BD4</f>
        <v>0</v>
      </c>
      <c r="BE3" s="2">
        <f t="shared" ref="BE3" si="11">$AH$1-BE2-BE5-BE4</f>
        <v>0</v>
      </c>
      <c r="BF3" s="2">
        <f t="shared" ref="BF3" si="12">$AH$1-BF2-BF5-BF4</f>
        <v>3</v>
      </c>
      <c r="BG3" s="104" t="s">
        <v>12</v>
      </c>
      <c r="BH3" s="105"/>
    </row>
    <row r="4" spans="1:60" x14ac:dyDescent="0.3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  <c r="AH4" s="2">
        <v>1</v>
      </c>
      <c r="AI4" s="2">
        <f t="shared" ref="AI4:AS4" si="13">COUNTIF(F6:F38,"=N  ")</f>
        <v>0</v>
      </c>
      <c r="AJ4" s="2">
        <f t="shared" si="13"/>
        <v>0</v>
      </c>
      <c r="AK4" s="2">
        <f t="shared" si="13"/>
        <v>0</v>
      </c>
      <c r="AL4" s="2">
        <v>5</v>
      </c>
      <c r="AM4" s="2">
        <v>1</v>
      </c>
      <c r="AN4" s="2">
        <v>1</v>
      </c>
      <c r="AO4" s="2">
        <v>4</v>
      </c>
      <c r="AP4" s="2">
        <v>5</v>
      </c>
      <c r="AQ4" s="2">
        <f t="shared" si="13"/>
        <v>0</v>
      </c>
      <c r="AR4" s="2">
        <v>3</v>
      </c>
      <c r="AS4" s="2">
        <f t="shared" si="13"/>
        <v>0</v>
      </c>
      <c r="AT4" s="2">
        <v>2</v>
      </c>
      <c r="AU4" s="2">
        <v>3</v>
      </c>
      <c r="AV4" s="2">
        <v>1</v>
      </c>
      <c r="AW4" s="2">
        <v>2</v>
      </c>
      <c r="AX4" s="2">
        <v>3</v>
      </c>
      <c r="AY4" s="2">
        <v>8</v>
      </c>
      <c r="AZ4" s="2">
        <v>5</v>
      </c>
      <c r="BA4" s="2">
        <v>7</v>
      </c>
      <c r="BB4" s="2">
        <v>6</v>
      </c>
      <c r="BC4" s="2">
        <v>7</v>
      </c>
      <c r="BD4" s="2">
        <v>7</v>
      </c>
      <c r="BE4" s="2">
        <v>7</v>
      </c>
      <c r="BF4" s="2">
        <v>7</v>
      </c>
      <c r="BG4" s="104" t="s">
        <v>9</v>
      </c>
      <c r="BH4" s="105"/>
    </row>
    <row r="5" spans="1:60" x14ac:dyDescent="0.3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  <c r="AH5" s="2">
        <f t="shared" ref="AH5:BF5" si="14">COUNTIF(E6:E38,"=0")</f>
        <v>1</v>
      </c>
      <c r="AI5" s="2">
        <f t="shared" si="14"/>
        <v>2</v>
      </c>
      <c r="AJ5" s="2">
        <f t="shared" si="14"/>
        <v>2</v>
      </c>
      <c r="AK5" s="2">
        <f t="shared" si="14"/>
        <v>0</v>
      </c>
      <c r="AL5" s="2">
        <f t="shared" si="14"/>
        <v>3</v>
      </c>
      <c r="AM5" s="2">
        <f t="shared" si="14"/>
        <v>5</v>
      </c>
      <c r="AN5" s="2">
        <f t="shared" si="14"/>
        <v>4</v>
      </c>
      <c r="AO5" s="2">
        <f t="shared" si="14"/>
        <v>3</v>
      </c>
      <c r="AP5" s="2">
        <f t="shared" si="14"/>
        <v>5</v>
      </c>
      <c r="AQ5" s="2">
        <f t="shared" si="14"/>
        <v>1</v>
      </c>
      <c r="AR5" s="2">
        <f t="shared" si="14"/>
        <v>0</v>
      </c>
      <c r="AS5" s="2">
        <f t="shared" si="14"/>
        <v>0</v>
      </c>
      <c r="AT5" s="2">
        <f t="shared" si="14"/>
        <v>0</v>
      </c>
      <c r="AU5" s="2">
        <f t="shared" si="14"/>
        <v>0</v>
      </c>
      <c r="AV5" s="2">
        <f t="shared" si="14"/>
        <v>0</v>
      </c>
      <c r="AW5" s="2">
        <f t="shared" si="14"/>
        <v>1</v>
      </c>
      <c r="AX5" s="2">
        <f t="shared" si="14"/>
        <v>0</v>
      </c>
      <c r="AY5" s="2">
        <f t="shared" si="14"/>
        <v>1</v>
      </c>
      <c r="AZ5" s="2">
        <f t="shared" si="14"/>
        <v>0</v>
      </c>
      <c r="BA5" s="2">
        <f t="shared" si="14"/>
        <v>0</v>
      </c>
      <c r="BB5" s="2">
        <f t="shared" si="14"/>
        <v>2</v>
      </c>
      <c r="BC5" s="2">
        <f t="shared" si="14"/>
        <v>0</v>
      </c>
      <c r="BD5" s="2">
        <f t="shared" si="14"/>
        <v>1</v>
      </c>
      <c r="BE5" s="2">
        <f t="shared" si="14"/>
        <v>0</v>
      </c>
      <c r="BF5" s="2">
        <f t="shared" si="14"/>
        <v>0</v>
      </c>
      <c r="BG5" s="104" t="s">
        <v>8</v>
      </c>
      <c r="BH5" s="105"/>
    </row>
    <row r="6" spans="1:60" x14ac:dyDescent="0.3">
      <c r="A6" s="1">
        <v>1</v>
      </c>
      <c r="B6" s="79" t="s">
        <v>93</v>
      </c>
      <c r="C6" s="84"/>
      <c r="D6" s="84" t="s">
        <v>92</v>
      </c>
      <c r="E6" s="84">
        <v>3</v>
      </c>
      <c r="F6" s="84">
        <v>2</v>
      </c>
      <c r="G6" s="84">
        <v>2</v>
      </c>
      <c r="H6" s="84">
        <v>1</v>
      </c>
      <c r="I6" s="84">
        <v>1</v>
      </c>
      <c r="J6" s="84">
        <v>2</v>
      </c>
      <c r="K6" s="84">
        <v>1</v>
      </c>
      <c r="L6" s="84" t="s">
        <v>91</v>
      </c>
      <c r="M6" s="84" t="s">
        <v>91</v>
      </c>
      <c r="N6" s="84">
        <v>2</v>
      </c>
      <c r="O6" s="84">
        <v>3</v>
      </c>
      <c r="P6" s="84">
        <v>2</v>
      </c>
      <c r="Q6" s="84">
        <v>1</v>
      </c>
      <c r="R6" s="84">
        <v>1</v>
      </c>
      <c r="S6" s="84">
        <v>2</v>
      </c>
      <c r="T6" s="84">
        <v>1</v>
      </c>
      <c r="U6" s="84" t="s">
        <v>91</v>
      </c>
      <c r="V6" s="84" t="s">
        <v>91</v>
      </c>
      <c r="W6" s="84" t="s">
        <v>91</v>
      </c>
      <c r="X6" s="84">
        <v>1</v>
      </c>
      <c r="Y6" s="84">
        <v>1</v>
      </c>
      <c r="Z6" s="84" t="s">
        <v>91</v>
      </c>
      <c r="AA6" s="84" t="s">
        <v>91</v>
      </c>
      <c r="AB6" s="84" t="s">
        <v>91</v>
      </c>
      <c r="AC6" s="84" t="s">
        <v>91</v>
      </c>
      <c r="AD6" s="84">
        <v>26</v>
      </c>
      <c r="AE6" s="84">
        <v>3</v>
      </c>
      <c r="AF6" s="6">
        <v>51</v>
      </c>
    </row>
    <row r="7" spans="1:60" x14ac:dyDescent="0.3">
      <c r="A7" s="1">
        <v>2</v>
      </c>
      <c r="B7" s="79" t="s">
        <v>94</v>
      </c>
      <c r="C7" s="84"/>
      <c r="D7" s="84" t="s">
        <v>92</v>
      </c>
      <c r="E7" s="84" t="s">
        <v>91</v>
      </c>
      <c r="F7" s="84">
        <v>1</v>
      </c>
      <c r="G7" s="84">
        <v>1</v>
      </c>
      <c r="H7" s="84">
        <v>2</v>
      </c>
      <c r="I7" s="84">
        <v>1</v>
      </c>
      <c r="J7" s="84">
        <v>3</v>
      </c>
      <c r="K7" s="84">
        <v>3</v>
      </c>
      <c r="L7" s="84">
        <v>0</v>
      </c>
      <c r="M7" s="84">
        <v>0</v>
      </c>
      <c r="N7" s="84">
        <v>2</v>
      </c>
      <c r="O7" s="84" t="s">
        <v>91</v>
      </c>
      <c r="P7" s="84">
        <v>2</v>
      </c>
      <c r="Q7" s="84">
        <v>1</v>
      </c>
      <c r="R7" s="84">
        <v>1</v>
      </c>
      <c r="S7" s="84">
        <v>2</v>
      </c>
      <c r="T7" s="84">
        <v>1</v>
      </c>
      <c r="U7" s="84">
        <v>1</v>
      </c>
      <c r="V7" s="84" t="s">
        <v>91</v>
      </c>
      <c r="W7" s="84" t="s">
        <v>91</v>
      </c>
      <c r="X7" s="84">
        <v>1</v>
      </c>
      <c r="Y7" s="84">
        <v>1</v>
      </c>
      <c r="Z7" s="84">
        <v>1</v>
      </c>
      <c r="AA7" s="84">
        <v>1</v>
      </c>
      <c r="AB7" s="84">
        <v>1</v>
      </c>
      <c r="AC7" s="84">
        <v>1</v>
      </c>
      <c r="AD7" s="84">
        <v>27</v>
      </c>
      <c r="AE7" s="84">
        <v>3</v>
      </c>
      <c r="AF7" s="6">
        <v>52.9</v>
      </c>
      <c r="AH7" s="72" t="s">
        <v>13</v>
      </c>
      <c r="AI7" s="14">
        <f>COUNTIF(AE6:AE38,"=2")</f>
        <v>2</v>
      </c>
      <c r="AJ7" s="15">
        <f>AI7/$AH$1*100</f>
        <v>15.384615384615385</v>
      </c>
    </row>
    <row r="8" spans="1:60" x14ac:dyDescent="0.3">
      <c r="A8" s="1">
        <v>3</v>
      </c>
      <c r="B8" s="79" t="s">
        <v>95</v>
      </c>
      <c r="C8" s="84"/>
      <c r="D8" s="84" t="s">
        <v>92</v>
      </c>
      <c r="E8" s="84">
        <v>2</v>
      </c>
      <c r="F8" s="84">
        <v>1</v>
      </c>
      <c r="G8" s="84">
        <v>1</v>
      </c>
      <c r="H8" s="84">
        <v>1</v>
      </c>
      <c r="I8" s="84">
        <v>0</v>
      </c>
      <c r="J8" s="84">
        <v>2</v>
      </c>
      <c r="K8" s="84">
        <v>3</v>
      </c>
      <c r="L8" s="84">
        <v>1</v>
      </c>
      <c r="M8" s="84">
        <v>1</v>
      </c>
      <c r="N8" s="84">
        <v>2</v>
      </c>
      <c r="O8" s="84">
        <v>2</v>
      </c>
      <c r="P8" s="84">
        <v>2</v>
      </c>
      <c r="Q8" s="84">
        <v>1</v>
      </c>
      <c r="R8" s="84">
        <v>1</v>
      </c>
      <c r="S8" s="84">
        <v>2</v>
      </c>
      <c r="T8" s="84">
        <v>1</v>
      </c>
      <c r="U8" s="84">
        <v>1</v>
      </c>
      <c r="V8" s="84" t="s">
        <v>91</v>
      </c>
      <c r="W8" s="84">
        <v>1</v>
      </c>
      <c r="X8" s="84">
        <v>1</v>
      </c>
      <c r="Y8" s="84">
        <v>0</v>
      </c>
      <c r="Z8" s="84" t="s">
        <v>91</v>
      </c>
      <c r="AA8" s="84" t="s">
        <v>91</v>
      </c>
      <c r="AB8" s="84" t="s">
        <v>91</v>
      </c>
      <c r="AC8" s="84" t="s">
        <v>91</v>
      </c>
      <c r="AD8" s="84">
        <v>26</v>
      </c>
      <c r="AE8" s="84">
        <v>3</v>
      </c>
      <c r="AF8" s="6">
        <v>51</v>
      </c>
      <c r="AH8" s="73" t="s">
        <v>14</v>
      </c>
      <c r="AI8" s="8">
        <f>COUNTIF(AE6:AE38,"=3")</f>
        <v>11</v>
      </c>
      <c r="AJ8" s="13">
        <f>AI8/$AH$1*100</f>
        <v>84.615384615384613</v>
      </c>
    </row>
    <row r="9" spans="1:60" x14ac:dyDescent="0.3">
      <c r="A9" s="1">
        <v>4</v>
      </c>
      <c r="B9" s="79" t="s">
        <v>96</v>
      </c>
      <c r="C9" s="84"/>
      <c r="D9" s="84" t="s">
        <v>92</v>
      </c>
      <c r="E9" s="84">
        <v>2</v>
      </c>
      <c r="F9" s="84">
        <v>2</v>
      </c>
      <c r="G9" s="84">
        <v>2</v>
      </c>
      <c r="H9" s="84">
        <v>3</v>
      </c>
      <c r="I9" s="84">
        <v>0</v>
      </c>
      <c r="J9" s="84">
        <v>1</v>
      </c>
      <c r="K9" s="84">
        <v>3</v>
      </c>
      <c r="L9" s="84">
        <v>1</v>
      </c>
      <c r="M9" s="84">
        <v>0</v>
      </c>
      <c r="N9" s="84">
        <v>2</v>
      </c>
      <c r="O9" s="84">
        <v>2</v>
      </c>
      <c r="P9" s="84">
        <v>2</v>
      </c>
      <c r="Q9" s="84">
        <v>1</v>
      </c>
      <c r="R9" s="84">
        <v>1</v>
      </c>
      <c r="S9" s="84">
        <v>2</v>
      </c>
      <c r="T9" s="84">
        <v>1</v>
      </c>
      <c r="U9" s="84">
        <v>1</v>
      </c>
      <c r="V9" s="84" t="s">
        <v>91</v>
      </c>
      <c r="W9" s="84" t="s">
        <v>91</v>
      </c>
      <c r="X9" s="84" t="s">
        <v>91</v>
      </c>
      <c r="Y9" s="84" t="s">
        <v>91</v>
      </c>
      <c r="Z9" s="84" t="s">
        <v>91</v>
      </c>
      <c r="AA9" s="84" t="s">
        <v>91</v>
      </c>
      <c r="AB9" s="84" t="s">
        <v>91</v>
      </c>
      <c r="AC9" s="84" t="s">
        <v>91</v>
      </c>
      <c r="AD9" s="84">
        <v>26</v>
      </c>
      <c r="AE9" s="84">
        <v>3</v>
      </c>
      <c r="AF9" s="6">
        <v>51</v>
      </c>
      <c r="AH9" s="74" t="s">
        <v>15</v>
      </c>
      <c r="AI9" s="11">
        <f>COUNTIF(AE6:AE38,"=4")</f>
        <v>0</v>
      </c>
      <c r="AJ9" s="12">
        <f>AI9/$AH$1*100</f>
        <v>0</v>
      </c>
    </row>
    <row r="10" spans="1:60" x14ac:dyDescent="0.3">
      <c r="A10" s="1">
        <v>5</v>
      </c>
      <c r="B10" s="79" t="s">
        <v>97</v>
      </c>
      <c r="C10" s="84"/>
      <c r="D10" s="84" t="s">
        <v>92</v>
      </c>
      <c r="E10" s="84">
        <v>2</v>
      </c>
      <c r="F10" s="84">
        <v>2</v>
      </c>
      <c r="G10" s="84">
        <v>2</v>
      </c>
      <c r="H10" s="84">
        <v>2</v>
      </c>
      <c r="I10" s="84">
        <v>2</v>
      </c>
      <c r="J10" s="84">
        <v>3</v>
      </c>
      <c r="K10" s="84">
        <v>3</v>
      </c>
      <c r="L10" s="84">
        <v>1</v>
      </c>
      <c r="M10" s="84">
        <v>0</v>
      </c>
      <c r="N10" s="84">
        <v>2</v>
      </c>
      <c r="O10" s="84">
        <v>3</v>
      </c>
      <c r="P10" s="84">
        <v>2</v>
      </c>
      <c r="Q10" s="84" t="s">
        <v>91</v>
      </c>
      <c r="R10" s="84" t="s">
        <v>91</v>
      </c>
      <c r="S10" s="84">
        <v>1</v>
      </c>
      <c r="T10" s="84" t="s">
        <v>91</v>
      </c>
      <c r="U10" s="84" t="s">
        <v>91</v>
      </c>
      <c r="V10" s="84" t="s">
        <v>91</v>
      </c>
      <c r="W10" s="84" t="s">
        <v>91</v>
      </c>
      <c r="X10" s="84" t="s">
        <v>91</v>
      </c>
      <c r="Y10" s="84" t="s">
        <v>91</v>
      </c>
      <c r="Z10" s="84" t="s">
        <v>91</v>
      </c>
      <c r="AA10" s="84" t="s">
        <v>91</v>
      </c>
      <c r="AB10" s="84" t="s">
        <v>91</v>
      </c>
      <c r="AC10" s="84" t="s">
        <v>91</v>
      </c>
      <c r="AD10" s="84">
        <v>25</v>
      </c>
      <c r="AE10" s="84">
        <v>3</v>
      </c>
      <c r="AF10" s="6">
        <v>49</v>
      </c>
      <c r="AH10" s="75" t="s">
        <v>16</v>
      </c>
      <c r="AI10" s="9">
        <f>COUNTIF(AE6:AE38,"=5")</f>
        <v>0</v>
      </c>
      <c r="AJ10" s="10">
        <f>AI10/$AH$1*100</f>
        <v>0</v>
      </c>
    </row>
    <row r="11" spans="1:60" x14ac:dyDescent="0.3">
      <c r="A11" s="1">
        <v>6</v>
      </c>
      <c r="B11" s="79" t="s">
        <v>98</v>
      </c>
      <c r="C11" s="84"/>
      <c r="D11" s="84" t="s">
        <v>92</v>
      </c>
      <c r="E11" s="84">
        <v>0</v>
      </c>
      <c r="F11" s="84">
        <v>0</v>
      </c>
      <c r="G11" s="84">
        <v>0</v>
      </c>
      <c r="H11" s="84">
        <v>1</v>
      </c>
      <c r="I11" s="84">
        <v>1</v>
      </c>
      <c r="J11" s="84">
        <v>0</v>
      </c>
      <c r="K11" s="84">
        <v>0</v>
      </c>
      <c r="L11" s="84" t="s">
        <v>91</v>
      </c>
      <c r="M11" s="84" t="s">
        <v>91</v>
      </c>
      <c r="N11" s="84">
        <v>2</v>
      </c>
      <c r="O11" s="84" t="s">
        <v>91</v>
      </c>
      <c r="P11" s="84">
        <v>2</v>
      </c>
      <c r="Q11" s="84" t="s">
        <v>91</v>
      </c>
      <c r="R11" s="84" t="s">
        <v>91</v>
      </c>
      <c r="S11" s="84" t="s">
        <v>91</v>
      </c>
      <c r="T11" s="84" t="s">
        <v>91</v>
      </c>
      <c r="U11" s="84" t="s">
        <v>91</v>
      </c>
      <c r="V11" s="84" t="s">
        <v>91</v>
      </c>
      <c r="W11" s="84" t="s">
        <v>91</v>
      </c>
      <c r="X11" s="84" t="s">
        <v>91</v>
      </c>
      <c r="Y11" s="84" t="s">
        <v>91</v>
      </c>
      <c r="Z11" s="84" t="s">
        <v>91</v>
      </c>
      <c r="AA11" s="84" t="s">
        <v>91</v>
      </c>
      <c r="AB11" s="84" t="s">
        <v>91</v>
      </c>
      <c r="AC11" s="84" t="s">
        <v>91</v>
      </c>
      <c r="AD11" s="84">
        <v>6</v>
      </c>
      <c r="AE11" s="84">
        <v>2</v>
      </c>
      <c r="AF11" s="6">
        <v>11.7</v>
      </c>
    </row>
    <row r="12" spans="1:60" x14ac:dyDescent="0.3">
      <c r="A12" s="1">
        <v>7</v>
      </c>
      <c r="B12" s="79" t="s">
        <v>99</v>
      </c>
      <c r="C12" s="84"/>
      <c r="D12" s="84" t="s">
        <v>92</v>
      </c>
      <c r="E12" s="84">
        <v>2</v>
      </c>
      <c r="F12" s="84">
        <v>2</v>
      </c>
      <c r="G12" s="84">
        <v>2</v>
      </c>
      <c r="H12" s="84">
        <v>1</v>
      </c>
      <c r="I12" s="84">
        <v>1</v>
      </c>
      <c r="J12" s="84">
        <v>1</v>
      </c>
      <c r="K12" s="84">
        <v>1</v>
      </c>
      <c r="L12" s="84">
        <v>0</v>
      </c>
      <c r="M12" s="84" t="s">
        <v>91</v>
      </c>
      <c r="N12" s="84">
        <v>2</v>
      </c>
      <c r="O12" s="84">
        <v>3</v>
      </c>
      <c r="P12" s="84">
        <v>2</v>
      </c>
      <c r="Q12" s="84">
        <v>1</v>
      </c>
      <c r="R12" s="84">
        <v>1</v>
      </c>
      <c r="S12" s="84">
        <v>2</v>
      </c>
      <c r="T12" s="84">
        <v>1</v>
      </c>
      <c r="U12" s="84">
        <v>1</v>
      </c>
      <c r="V12" s="84">
        <v>1</v>
      </c>
      <c r="W12" s="84">
        <v>1</v>
      </c>
      <c r="X12" s="84" t="s">
        <v>91</v>
      </c>
      <c r="Y12" s="84" t="s">
        <v>91</v>
      </c>
      <c r="Z12" s="84" t="s">
        <v>91</v>
      </c>
      <c r="AA12" s="84" t="s">
        <v>91</v>
      </c>
      <c r="AB12" s="84" t="s">
        <v>91</v>
      </c>
      <c r="AC12" s="84" t="s">
        <v>91</v>
      </c>
      <c r="AD12" s="84">
        <v>25</v>
      </c>
      <c r="AE12" s="84">
        <v>3</v>
      </c>
      <c r="AF12" s="6">
        <v>49</v>
      </c>
      <c r="AH12" s="99" t="s">
        <v>57</v>
      </c>
      <c r="AI12" s="99"/>
      <c r="AJ12" s="71">
        <f>COUNTIF(AF6:AF38,100)</f>
        <v>0</v>
      </c>
    </row>
    <row r="13" spans="1:60" x14ac:dyDescent="0.3">
      <c r="A13" s="1">
        <v>8</v>
      </c>
      <c r="B13" s="79" t="s">
        <v>100</v>
      </c>
      <c r="C13" s="84"/>
      <c r="D13" s="84" t="s">
        <v>92</v>
      </c>
      <c r="E13" s="84">
        <v>1</v>
      </c>
      <c r="F13" s="84">
        <v>1</v>
      </c>
      <c r="G13" s="84">
        <v>1</v>
      </c>
      <c r="H13" s="84">
        <v>3</v>
      </c>
      <c r="I13" s="84">
        <v>0</v>
      </c>
      <c r="J13" s="84">
        <v>0</v>
      </c>
      <c r="K13" s="84">
        <v>0</v>
      </c>
      <c r="L13" s="84">
        <v>1</v>
      </c>
      <c r="M13" s="84">
        <v>0</v>
      </c>
      <c r="N13" s="84">
        <v>2</v>
      </c>
      <c r="O13" s="84">
        <v>2</v>
      </c>
      <c r="P13" s="84">
        <v>2</v>
      </c>
      <c r="Q13" s="84">
        <v>1</v>
      </c>
      <c r="R13" s="84" t="s">
        <v>91</v>
      </c>
      <c r="S13" s="84">
        <v>1</v>
      </c>
      <c r="T13" s="84">
        <v>0</v>
      </c>
      <c r="U13" s="84">
        <v>1</v>
      </c>
      <c r="V13" s="84">
        <v>1</v>
      </c>
      <c r="W13" s="84">
        <v>1</v>
      </c>
      <c r="X13" s="84">
        <v>1</v>
      </c>
      <c r="Y13" s="84">
        <v>2</v>
      </c>
      <c r="Z13" s="84">
        <v>1</v>
      </c>
      <c r="AA13" s="84">
        <v>1</v>
      </c>
      <c r="AB13" s="84">
        <v>2</v>
      </c>
      <c r="AC13" s="84">
        <v>2</v>
      </c>
      <c r="AD13" s="84">
        <v>27</v>
      </c>
      <c r="AE13" s="84">
        <v>3</v>
      </c>
      <c r="AF13" s="6">
        <v>52.9</v>
      </c>
      <c r="AH13" s="100" t="s">
        <v>17</v>
      </c>
      <c r="AI13" s="101"/>
      <c r="AJ13" s="7">
        <f>SUM(AI8:AI10)/$AH$1*100</f>
        <v>84.615384615384613</v>
      </c>
    </row>
    <row r="14" spans="1:60" x14ac:dyDescent="0.3">
      <c r="A14" s="1">
        <v>9</v>
      </c>
      <c r="B14" s="79" t="s">
        <v>101</v>
      </c>
      <c r="C14" s="84"/>
      <c r="D14" s="84" t="s">
        <v>92</v>
      </c>
      <c r="E14" s="84">
        <v>2</v>
      </c>
      <c r="F14" s="84">
        <v>2</v>
      </c>
      <c r="G14" s="84">
        <v>2</v>
      </c>
      <c r="H14" s="84">
        <v>2</v>
      </c>
      <c r="I14" s="84" t="s">
        <v>91</v>
      </c>
      <c r="J14" s="84" t="s">
        <v>91</v>
      </c>
      <c r="K14" s="84" t="s">
        <v>91</v>
      </c>
      <c r="L14" s="84">
        <v>0</v>
      </c>
      <c r="M14" s="84">
        <v>1</v>
      </c>
      <c r="N14" s="84">
        <v>2</v>
      </c>
      <c r="O14" s="84">
        <v>3</v>
      </c>
      <c r="P14" s="84">
        <v>2</v>
      </c>
      <c r="Q14" s="84">
        <v>1</v>
      </c>
      <c r="R14" s="84">
        <v>1</v>
      </c>
      <c r="S14" s="84">
        <v>2</v>
      </c>
      <c r="T14" s="84">
        <v>1</v>
      </c>
      <c r="U14" s="84">
        <v>1</v>
      </c>
      <c r="V14" s="84" t="s">
        <v>91</v>
      </c>
      <c r="W14" s="84">
        <v>1</v>
      </c>
      <c r="X14" s="84">
        <v>1</v>
      </c>
      <c r="Y14" s="84">
        <v>0</v>
      </c>
      <c r="Z14" s="84">
        <v>1</v>
      </c>
      <c r="AA14" s="84">
        <v>0</v>
      </c>
      <c r="AB14" s="84">
        <v>2</v>
      </c>
      <c r="AC14" s="84">
        <v>2</v>
      </c>
      <c r="AD14" s="84">
        <v>29</v>
      </c>
      <c r="AE14" s="84">
        <v>3</v>
      </c>
      <c r="AF14" s="6">
        <v>56.9</v>
      </c>
      <c r="AH14" s="100" t="s">
        <v>35</v>
      </c>
      <c r="AI14" s="101"/>
      <c r="AJ14" s="7">
        <f>SUM(AI9:AI10)/$AH$1*100</f>
        <v>0</v>
      </c>
    </row>
    <row r="15" spans="1:60" x14ac:dyDescent="0.3">
      <c r="A15" s="1">
        <v>10</v>
      </c>
      <c r="B15" s="79" t="s">
        <v>102</v>
      </c>
      <c r="C15" s="84"/>
      <c r="D15" s="84" t="s">
        <v>92</v>
      </c>
      <c r="E15" s="84">
        <v>2</v>
      </c>
      <c r="F15" s="84">
        <v>1</v>
      </c>
      <c r="G15" s="84">
        <v>1</v>
      </c>
      <c r="H15" s="84">
        <v>3</v>
      </c>
      <c r="I15" s="84" t="s">
        <v>91</v>
      </c>
      <c r="J15" s="84">
        <v>0</v>
      </c>
      <c r="K15" s="84">
        <v>1</v>
      </c>
      <c r="L15" s="84" t="s">
        <v>91</v>
      </c>
      <c r="M15" s="84" t="s">
        <v>91</v>
      </c>
      <c r="N15" s="84">
        <v>0</v>
      </c>
      <c r="O15" s="84">
        <v>3</v>
      </c>
      <c r="P15" s="84">
        <v>1</v>
      </c>
      <c r="Q15" s="84">
        <v>1</v>
      </c>
      <c r="R15" s="84">
        <v>1</v>
      </c>
      <c r="S15" s="84">
        <v>2</v>
      </c>
      <c r="T15" s="84">
        <v>1</v>
      </c>
      <c r="U15" s="84">
        <v>1</v>
      </c>
      <c r="V15" s="84">
        <v>0</v>
      </c>
      <c r="W15" s="84">
        <v>2</v>
      </c>
      <c r="X15" s="84" t="s">
        <v>91</v>
      </c>
      <c r="Y15" s="84">
        <v>1</v>
      </c>
      <c r="Z15" s="84">
        <v>1</v>
      </c>
      <c r="AA15" s="84">
        <v>1</v>
      </c>
      <c r="AB15" s="84">
        <v>1</v>
      </c>
      <c r="AC15" s="84">
        <v>2</v>
      </c>
      <c r="AD15" s="84">
        <v>26</v>
      </c>
      <c r="AE15" s="84">
        <v>3</v>
      </c>
      <c r="AF15" s="6">
        <v>51</v>
      </c>
      <c r="AH15" s="100" t="s">
        <v>32</v>
      </c>
      <c r="AI15" s="101"/>
      <c r="AJ15" s="7">
        <f>AVERAGE(AD6:AD38)</f>
        <v>23.846153846153847</v>
      </c>
    </row>
    <row r="16" spans="1:60" x14ac:dyDescent="0.3">
      <c r="A16" s="1">
        <v>11</v>
      </c>
      <c r="B16" s="79" t="s">
        <v>103</v>
      </c>
      <c r="C16" s="84"/>
      <c r="D16" s="84" t="s">
        <v>92</v>
      </c>
      <c r="E16" s="84">
        <v>1</v>
      </c>
      <c r="F16" s="84">
        <v>0</v>
      </c>
      <c r="G16" s="84">
        <v>0</v>
      </c>
      <c r="H16" s="84">
        <v>1</v>
      </c>
      <c r="I16" s="84" t="s">
        <v>91</v>
      </c>
      <c r="J16" s="84">
        <v>1</v>
      </c>
      <c r="K16" s="84">
        <v>1</v>
      </c>
      <c r="L16" s="84">
        <v>1</v>
      </c>
      <c r="M16" s="84">
        <v>1</v>
      </c>
      <c r="N16" s="84">
        <v>2</v>
      </c>
      <c r="O16" s="84">
        <v>1</v>
      </c>
      <c r="P16" s="84">
        <v>2</v>
      </c>
      <c r="Q16" s="84">
        <v>1</v>
      </c>
      <c r="R16" s="84">
        <v>1</v>
      </c>
      <c r="S16" s="84">
        <v>2</v>
      </c>
      <c r="T16" s="84">
        <v>1</v>
      </c>
      <c r="U16" s="84">
        <v>1</v>
      </c>
      <c r="V16" s="84">
        <v>3</v>
      </c>
      <c r="W16" s="84">
        <v>1</v>
      </c>
      <c r="X16" s="84" t="s">
        <v>91</v>
      </c>
      <c r="Y16" s="84" t="s">
        <v>91</v>
      </c>
      <c r="Z16" s="84">
        <v>1</v>
      </c>
      <c r="AA16" s="84">
        <v>1</v>
      </c>
      <c r="AB16" s="84">
        <v>1</v>
      </c>
      <c r="AC16" s="84">
        <v>1</v>
      </c>
      <c r="AD16" s="84">
        <v>25</v>
      </c>
      <c r="AE16" s="84">
        <v>3</v>
      </c>
      <c r="AF16" s="6">
        <v>49</v>
      </c>
      <c r="AH16" s="100" t="s">
        <v>18</v>
      </c>
      <c r="AI16" s="101"/>
      <c r="AJ16" s="7">
        <f>AVERAGE(AE6:AE38)</f>
        <v>2.8461538461538463</v>
      </c>
    </row>
    <row r="17" spans="1:37" x14ac:dyDescent="0.3">
      <c r="A17" s="1">
        <v>12</v>
      </c>
      <c r="B17" s="79" t="s">
        <v>104</v>
      </c>
      <c r="C17" s="84"/>
      <c r="D17" s="84" t="s">
        <v>92</v>
      </c>
      <c r="E17" s="84">
        <v>1</v>
      </c>
      <c r="F17" s="84">
        <v>1</v>
      </c>
      <c r="G17" s="84">
        <v>1</v>
      </c>
      <c r="H17" s="84">
        <v>1</v>
      </c>
      <c r="I17" s="84" t="s">
        <v>91</v>
      </c>
      <c r="J17" s="84">
        <v>0</v>
      </c>
      <c r="K17" s="84">
        <v>0</v>
      </c>
      <c r="L17" s="84" t="s">
        <v>91</v>
      </c>
      <c r="M17" s="84" t="s">
        <v>91</v>
      </c>
      <c r="N17" s="84">
        <v>2</v>
      </c>
      <c r="O17" s="84" t="s">
        <v>91</v>
      </c>
      <c r="P17" s="84">
        <v>2</v>
      </c>
      <c r="Q17" s="84">
        <v>1</v>
      </c>
      <c r="R17" s="84">
        <v>1</v>
      </c>
      <c r="S17" s="84">
        <v>1</v>
      </c>
      <c r="T17" s="84">
        <v>1</v>
      </c>
      <c r="U17" s="84">
        <v>1</v>
      </c>
      <c r="V17" s="84">
        <v>2</v>
      </c>
      <c r="W17" s="84">
        <v>1</v>
      </c>
      <c r="X17" s="84" t="s">
        <v>91</v>
      </c>
      <c r="Y17" s="84" t="s">
        <v>91</v>
      </c>
      <c r="Z17" s="84" t="s">
        <v>91</v>
      </c>
      <c r="AA17" s="84" t="s">
        <v>91</v>
      </c>
      <c r="AB17" s="84" t="s">
        <v>91</v>
      </c>
      <c r="AC17" s="84" t="s">
        <v>91</v>
      </c>
      <c r="AD17" s="84">
        <v>16</v>
      </c>
      <c r="AE17" s="84">
        <v>2</v>
      </c>
      <c r="AF17" s="6">
        <v>31.3</v>
      </c>
      <c r="AH17" s="100" t="s">
        <v>58</v>
      </c>
      <c r="AI17" s="101"/>
      <c r="AJ17" s="7">
        <v>46.7</v>
      </c>
    </row>
    <row r="18" spans="1:37" x14ac:dyDescent="0.3">
      <c r="A18" s="1">
        <v>13</v>
      </c>
      <c r="B18" s="79" t="s">
        <v>105</v>
      </c>
      <c r="C18" s="84"/>
      <c r="D18" s="84" t="s">
        <v>92</v>
      </c>
      <c r="E18" s="84">
        <v>2</v>
      </c>
      <c r="F18" s="84">
        <v>2</v>
      </c>
      <c r="G18" s="84">
        <v>1</v>
      </c>
      <c r="H18" s="84">
        <v>1</v>
      </c>
      <c r="I18" s="84" t="s">
        <v>91</v>
      </c>
      <c r="J18" s="84">
        <v>0</v>
      </c>
      <c r="K18" s="84">
        <v>0</v>
      </c>
      <c r="L18" s="84">
        <v>1</v>
      </c>
      <c r="M18" s="84">
        <v>0</v>
      </c>
      <c r="N18" s="84">
        <v>2</v>
      </c>
      <c r="O18" s="84">
        <v>2</v>
      </c>
      <c r="P18" s="84">
        <v>2</v>
      </c>
      <c r="Q18" s="84">
        <v>1</v>
      </c>
      <c r="R18" s="84">
        <v>1</v>
      </c>
      <c r="S18" s="84">
        <v>2</v>
      </c>
      <c r="T18" s="84">
        <v>1</v>
      </c>
      <c r="U18" s="84">
        <v>1</v>
      </c>
      <c r="V18" s="84" t="s">
        <v>91</v>
      </c>
      <c r="W18" s="84">
        <v>1</v>
      </c>
      <c r="X18" s="84">
        <v>1</v>
      </c>
      <c r="Y18" s="84">
        <v>1</v>
      </c>
      <c r="Z18" s="84">
        <v>1</v>
      </c>
      <c r="AA18" s="84">
        <v>1</v>
      </c>
      <c r="AB18" s="84">
        <v>1</v>
      </c>
      <c r="AC18" s="84">
        <v>1</v>
      </c>
      <c r="AD18" s="84">
        <v>26</v>
      </c>
      <c r="AE18" s="84">
        <v>3</v>
      </c>
      <c r="AF18" s="6">
        <v>51</v>
      </c>
    </row>
    <row r="19" spans="1:37" x14ac:dyDescent="0.3">
      <c r="A19" s="1"/>
      <c r="AF19" s="6"/>
      <c r="AH19" s="96" t="s">
        <v>56</v>
      </c>
      <c r="AI19" s="97"/>
      <c r="AJ19" s="70" t="s">
        <v>55</v>
      </c>
      <c r="AK19" s="70" t="s">
        <v>54</v>
      </c>
    </row>
    <row r="20" spans="1:37" x14ac:dyDescent="0.3">
      <c r="A20" s="1"/>
      <c r="B20" s="82"/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9"/>
      <c r="AE20" s="2"/>
      <c r="AF20" s="6"/>
      <c r="AH20" s="104" t="s">
        <v>49</v>
      </c>
      <c r="AI20" s="106"/>
      <c r="AJ20" s="76">
        <f>COUNTIF(AF6:AF38,"&gt;=85")</f>
        <v>0</v>
      </c>
      <c r="AK20" s="76">
        <f>AJ20/AH1*100</f>
        <v>0</v>
      </c>
    </row>
    <row r="21" spans="1:37" x14ac:dyDescent="0.3">
      <c r="A21" s="1"/>
      <c r="B21" s="82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9"/>
      <c r="AE21" s="2"/>
      <c r="AF21" s="6"/>
      <c r="AH21" s="104" t="s">
        <v>50</v>
      </c>
      <c r="AI21" s="105"/>
      <c r="AJ21" s="76">
        <f>COUNTIF(AF6:AF38,"&gt;=75")-AJ20</f>
        <v>0</v>
      </c>
      <c r="AK21" s="76">
        <f>AJ21/AH1*100</f>
        <v>0</v>
      </c>
    </row>
    <row r="22" spans="1:37" x14ac:dyDescent="0.3">
      <c r="A22" s="1"/>
      <c r="B22" s="82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9"/>
      <c r="AE22" s="2"/>
      <c r="AF22" s="6"/>
      <c r="AH22" s="104" t="s">
        <v>51</v>
      </c>
      <c r="AI22" s="106"/>
      <c r="AJ22" s="76">
        <f>COUNTIF(AF6:AF38,"&gt;=65")-AJ21-AJ20</f>
        <v>0</v>
      </c>
      <c r="AK22" s="76">
        <f>AJ22/AH1*100</f>
        <v>0</v>
      </c>
    </row>
    <row r="23" spans="1:37" x14ac:dyDescent="0.3">
      <c r="A23" s="1"/>
      <c r="B23" s="82"/>
      <c r="C23" s="8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9"/>
      <c r="AE23" s="2"/>
      <c r="AF23" s="6"/>
      <c r="AH23" s="104" t="s">
        <v>52</v>
      </c>
      <c r="AI23" s="106"/>
      <c r="AJ23" s="76">
        <f>COUNTIF(AF6:AF38,"&gt;=50")-AJ22-AJ21-AJ20</f>
        <v>8</v>
      </c>
      <c r="AK23" s="76">
        <f>AJ23/AH1*100</f>
        <v>61.53846153846154</v>
      </c>
    </row>
    <row r="24" spans="1:37" x14ac:dyDescent="0.3">
      <c r="A24" s="1"/>
      <c r="B24" s="82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9"/>
      <c r="AE24" s="2"/>
      <c r="AF24" s="6"/>
      <c r="AH24" s="104" t="s">
        <v>53</v>
      </c>
      <c r="AI24" s="106"/>
      <c r="AJ24" s="76">
        <f>COUNTIF(AF6:AF38,"&lt;50")</f>
        <v>5</v>
      </c>
      <c r="AK24" s="76">
        <f>AJ24/AH1*100</f>
        <v>38.461538461538467</v>
      </c>
    </row>
    <row r="25" spans="1:37" x14ac:dyDescent="0.3">
      <c r="A25" s="1"/>
      <c r="B25" s="8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80"/>
      <c r="AE25" s="2"/>
      <c r="AF25" s="6"/>
    </row>
    <row r="26" spans="1:37" x14ac:dyDescent="0.3">
      <c r="A26" s="1"/>
      <c r="B26" s="8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9"/>
      <c r="AE26" s="2"/>
      <c r="AF26" s="6"/>
    </row>
    <row r="27" spans="1:37" x14ac:dyDescent="0.3">
      <c r="A27" s="1"/>
      <c r="B27" s="8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9"/>
      <c r="AE27" s="2"/>
      <c r="AF27" s="6"/>
    </row>
    <row r="28" spans="1:37" x14ac:dyDescent="0.3">
      <c r="A28" s="1"/>
      <c r="B28" s="8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9"/>
      <c r="AE28" s="2"/>
      <c r="AF28" s="6"/>
    </row>
    <row r="29" spans="1:37" x14ac:dyDescent="0.3">
      <c r="A29" s="1"/>
      <c r="B29" s="8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9"/>
      <c r="AE29" s="2"/>
      <c r="AF29" s="6"/>
    </row>
    <row r="30" spans="1:37" x14ac:dyDescent="0.3">
      <c r="A30" s="1"/>
      <c r="B30" s="8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9"/>
      <c r="AE30" s="2"/>
      <c r="AF30" s="6"/>
    </row>
    <row r="31" spans="1:37" x14ac:dyDescent="0.3">
      <c r="A31" s="1"/>
      <c r="B31" s="8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9"/>
      <c r="AE31" s="2"/>
      <c r="AF31" s="6"/>
    </row>
    <row r="32" spans="1:37" x14ac:dyDescent="0.3">
      <c r="A32" s="1"/>
      <c r="B32" s="8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9"/>
      <c r="AE32" s="2"/>
      <c r="AF32" s="6"/>
    </row>
    <row r="33" spans="1:36" x14ac:dyDescent="0.3">
      <c r="A33" s="1">
        <v>28</v>
      </c>
      <c r="B33" s="8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9"/>
      <c r="AE33" s="2"/>
      <c r="AF33" s="6" t="e">
        <f t="shared" ref="AF33:AF35" si="15">AD33/$AF$1*100</f>
        <v>#DIV/0!</v>
      </c>
    </row>
    <row r="34" spans="1:36" x14ac:dyDescent="0.3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9"/>
      <c r="AE34" s="2"/>
      <c r="AF34" s="6" t="e">
        <f t="shared" si="15"/>
        <v>#DIV/0!</v>
      </c>
    </row>
    <row r="35" spans="1:36" x14ac:dyDescent="0.3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9"/>
      <c r="AE35" s="2"/>
      <c r="AF35" s="6" t="e">
        <f t="shared" si="15"/>
        <v>#DIV/0!</v>
      </c>
    </row>
    <row r="36" spans="1:36" x14ac:dyDescent="0.3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9"/>
      <c r="AE36" s="2"/>
      <c r="AF36" s="6" t="e">
        <f t="shared" ref="AF36:AF38" si="16">AD36/$AF$1*100</f>
        <v>#DIV/0!</v>
      </c>
    </row>
    <row r="37" spans="1:36" x14ac:dyDescent="0.3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9"/>
      <c r="AE37" s="2"/>
      <c r="AF37" s="6" t="e">
        <f t="shared" si="16"/>
        <v>#DIV/0!</v>
      </c>
    </row>
    <row r="38" spans="1:36" x14ac:dyDescent="0.3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9"/>
      <c r="AE38" s="2"/>
      <c r="AF38" s="6" t="e">
        <f t="shared" si="16"/>
        <v>#DIV/0!</v>
      </c>
    </row>
    <row r="39" spans="1:36" x14ac:dyDescent="0.3">
      <c r="A39" s="1"/>
      <c r="B39" s="1"/>
      <c r="C39" s="2"/>
      <c r="D39" s="2"/>
      <c r="E39" s="7" t="e">
        <f t="shared" ref="E39:AC39" si="17">AVERAGE(E6:E38)/E1*100</f>
        <v>#DIV/0!</v>
      </c>
      <c r="F39" s="7" t="e">
        <f t="shared" si="17"/>
        <v>#DIV/0!</v>
      </c>
      <c r="G39" s="7" t="e">
        <f t="shared" si="17"/>
        <v>#DIV/0!</v>
      </c>
      <c r="H39" s="7" t="e">
        <f t="shared" si="17"/>
        <v>#DIV/0!</v>
      </c>
      <c r="I39" s="7" t="e">
        <f t="shared" si="17"/>
        <v>#DIV/0!</v>
      </c>
      <c r="J39" s="7" t="e">
        <f t="shared" si="17"/>
        <v>#DIV/0!</v>
      </c>
      <c r="K39" s="7" t="e">
        <f t="shared" si="17"/>
        <v>#DIV/0!</v>
      </c>
      <c r="L39" s="7" t="e">
        <f t="shared" si="17"/>
        <v>#DIV/0!</v>
      </c>
      <c r="M39" s="7" t="e">
        <f t="shared" si="17"/>
        <v>#DIV/0!</v>
      </c>
      <c r="N39" s="7" t="e">
        <f t="shared" si="17"/>
        <v>#DIV/0!</v>
      </c>
      <c r="O39" s="7" t="e">
        <f t="shared" si="17"/>
        <v>#DIV/0!</v>
      </c>
      <c r="P39" s="7" t="e">
        <f t="shared" si="17"/>
        <v>#DIV/0!</v>
      </c>
      <c r="Q39" s="7" t="e">
        <f t="shared" si="17"/>
        <v>#DIV/0!</v>
      </c>
      <c r="R39" s="7" t="e">
        <f t="shared" si="17"/>
        <v>#DIV/0!</v>
      </c>
      <c r="S39" s="7" t="e">
        <f t="shared" si="17"/>
        <v>#DIV/0!</v>
      </c>
      <c r="T39" s="7" t="e">
        <f t="shared" si="17"/>
        <v>#DIV/0!</v>
      </c>
      <c r="U39" s="7" t="e">
        <f t="shared" si="17"/>
        <v>#DIV/0!</v>
      </c>
      <c r="V39" s="7" t="e">
        <f t="shared" si="17"/>
        <v>#DIV/0!</v>
      </c>
      <c r="W39" s="7" t="e">
        <f t="shared" si="17"/>
        <v>#DIV/0!</v>
      </c>
      <c r="X39" s="7" t="e">
        <f t="shared" si="17"/>
        <v>#DIV/0!</v>
      </c>
      <c r="Y39" s="7" t="e">
        <f t="shared" si="17"/>
        <v>#DIV/0!</v>
      </c>
      <c r="Z39" s="7" t="e">
        <f t="shared" si="17"/>
        <v>#DIV/0!</v>
      </c>
      <c r="AA39" s="7" t="e">
        <f t="shared" si="17"/>
        <v>#DIV/0!</v>
      </c>
      <c r="AB39" s="7" t="e">
        <f t="shared" si="17"/>
        <v>#DIV/0!</v>
      </c>
      <c r="AC39" s="7" t="e">
        <f t="shared" si="17"/>
        <v>#DIV/0!</v>
      </c>
      <c r="AD39" s="36">
        <f>AVERAGE(AD6:AD38)</f>
        <v>23.846153846153847</v>
      </c>
      <c r="AE39" s="36">
        <f>AVERAGE(AE6:AE38)</f>
        <v>2.8461538461538463</v>
      </c>
      <c r="AF39" s="36" t="e">
        <f>AVERAGE(AF6:AF38)</f>
        <v>#DIV/0!</v>
      </c>
      <c r="AH39" s="28"/>
      <c r="AI39" s="28"/>
      <c r="AJ39" s="28"/>
    </row>
    <row r="40" spans="1:36" s="28" customFormat="1" x14ac:dyDescent="0.3">
      <c r="C40" s="37"/>
      <c r="D40" s="37"/>
      <c r="AD40" s="38"/>
      <c r="AE40" s="37"/>
      <c r="AH40"/>
      <c r="AI40"/>
      <c r="AJ40"/>
    </row>
    <row r="41" spans="1:36" ht="322.5" customHeight="1" x14ac:dyDescent="0.3">
      <c r="E41" s="77" t="str">
        <f>'2'!B3</f>
        <v>1K1. 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F41" s="77" t="str">
        <f>'2'!B4</f>
        <v>1K2. 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G41" s="77" t="str">
        <f>'2'!B5</f>
        <v>1K3. 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H41" s="77" t="str">
        <f>'2'!B6</f>
        <v>2K1. 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I41" s="77" t="str">
        <f>'2'!B7</f>
        <v>2K2. 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J41" s="77" t="str">
        <f>'2'!B8</f>
        <v>2K3. 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K41" s="77" t="str">
        <f>'2'!B9</f>
        <v>2K4. 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L41" s="77" t="str">
        <f>'2'!B10</f>
        <v>3.1. 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M41" s="77" t="str">
        <f>'2'!B11</f>
        <v>3.2. 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N41" s="77" t="str">
        <f>'2'!B12</f>
        <v>4. 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 осуществлять речевой самоконтроль</v>
      </c>
      <c r="O41" s="77" t="str">
        <f>'2'!B13</f>
        <v>5. 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v>
      </c>
      <c r="P41" s="77" t="str">
        <f>'2'!B14</f>
        <v>6. 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v>
      </c>
      <c r="Q41" s="77" t="str">
        <f>'2'!B15</f>
        <v>7.1. 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падеже;--&gt;&lt;--опираться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R41" s="77" t="str">
        <f>'2'!B16</f>
        <v>7.2. 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падеже;--&gt;&lt;--опираться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S41" s="77" t="str">
        <f>'2'!B17</f>
        <v>8.1. 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T41" s="77" t="str">
        <f>'2'!B18</f>
        <v>8.2. 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U41" s="77" t="str">
        <f>'2'!B19</f>
        <v>9. 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v>
      </c>
      <c r="V41" s="77" t="str">
        <f>'2'!B20</f>
        <v>10. 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v>
      </c>
      <c r="W41" s="77" t="str">
        <f>'2'!B21</f>
        <v>11. 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v>
      </c>
      <c r="X41" s="77" t="str">
        <f>'2'!B22</f>
        <v>12.1. 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высказывании.Распознавать уровни и единицы языка в предъявленном тексте и видеть взаимосвязь между ними; создавать устные и письменные высказывания</v>
      </c>
      <c r="Y41" s="77" t="str">
        <f>'2'!B23</f>
        <v>12.2. 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v>
      </c>
      <c r="Z41" s="77" t="str">
        <f>'2'!B24</f>
        <v>13.1. 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A41" s="77" t="str">
        <f>'2'!B25</f>
        <v>13.2. 13.2.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B41" s="77" t="str">
        <f>'2'!B26</f>
        <v>14.1. 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v>
      </c>
      <c r="AC41" s="77" t="str">
        <f>'2'!B27</f>
        <v>14.2. 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v>
      </c>
    </row>
    <row r="48" spans="1:36" x14ac:dyDescent="0.3">
      <c r="C48"/>
      <c r="D48"/>
    </row>
    <row r="49" spans="3:4" x14ac:dyDescent="0.3">
      <c r="C49"/>
      <c r="D49"/>
    </row>
    <row r="50" spans="3:4" x14ac:dyDescent="0.3">
      <c r="C50"/>
      <c r="D50"/>
    </row>
    <row r="51" spans="3:4" x14ac:dyDescent="0.3">
      <c r="C51"/>
      <c r="D51"/>
    </row>
    <row r="53" spans="3:4" x14ac:dyDescent="0.3">
      <c r="C53"/>
      <c r="D53"/>
    </row>
    <row r="54" spans="3:4" x14ac:dyDescent="0.3">
      <c r="C54"/>
      <c r="D54"/>
    </row>
    <row r="56" spans="3:4" x14ac:dyDescent="0.3">
      <c r="C56"/>
      <c r="D56"/>
    </row>
    <row r="57" spans="3:4" x14ac:dyDescent="0.3">
      <c r="C57"/>
      <c r="D57"/>
    </row>
    <row r="58" spans="3:4" x14ac:dyDescent="0.3">
      <c r="C58"/>
      <c r="D58"/>
    </row>
  </sheetData>
  <mergeCells count="25">
    <mergeCell ref="AH19:AI19"/>
    <mergeCell ref="AH20:AI20"/>
    <mergeCell ref="AH22:AI22"/>
    <mergeCell ref="AH23:AI23"/>
    <mergeCell ref="AH24:AI24"/>
    <mergeCell ref="AH21:AI21"/>
    <mergeCell ref="AH12:AI12"/>
    <mergeCell ref="BG1:BH1"/>
    <mergeCell ref="BG2:BH2"/>
    <mergeCell ref="BG3:BH3"/>
    <mergeCell ref="BG4:BH4"/>
    <mergeCell ref="BG5:BH5"/>
    <mergeCell ref="AH13:AI13"/>
    <mergeCell ref="AH14:AI14"/>
    <mergeCell ref="AH15:AI15"/>
    <mergeCell ref="AH16:AI16"/>
    <mergeCell ref="AH17:AI17"/>
    <mergeCell ref="AE3:AE5"/>
    <mergeCell ref="AF3:AF5"/>
    <mergeCell ref="A3:A5"/>
    <mergeCell ref="B3:B5"/>
    <mergeCell ref="C3:C5"/>
    <mergeCell ref="D3:D5"/>
    <mergeCell ref="E3:AC3"/>
    <mergeCell ref="AD3:AD5"/>
  </mergeCells>
  <conditionalFormatting sqref="AE20:AE38 AE7:AE18">
    <cfRule type="cellIs" dxfId="15" priority="7" operator="equal">
      <formula>3</formula>
    </cfRule>
    <cfRule type="cellIs" dxfId="14" priority="8" operator="equal">
      <formula>4</formula>
    </cfRule>
    <cfRule type="cellIs" dxfId="13" priority="9" operator="equal">
      <formula>2</formula>
    </cfRule>
    <cfRule type="cellIs" dxfId="12" priority="10" operator="equal">
      <formula>5</formula>
    </cfRule>
  </conditionalFormatting>
  <conditionalFormatting sqref="E39:AC39">
    <cfRule type="cellIs" dxfId="11" priority="5" operator="lessThan">
      <formula>50</formula>
    </cfRule>
    <cfRule type="cellIs" dxfId="10" priority="6" operator="lessThan">
      <formula>50</formula>
    </cfRule>
  </conditionalFormatting>
  <conditionalFormatting sqref="AE6">
    <cfRule type="cellIs" dxfId="9" priority="1" operator="equal">
      <formula>3</formula>
    </cfRule>
    <cfRule type="cellIs" dxfId="8" priority="2" operator="equal">
      <formula>4</formula>
    </cfRule>
    <cfRule type="cellIs" dxfId="7" priority="3" operator="equal">
      <formula>2</formula>
    </cfRule>
    <cfRule type="cellIs" dxfId="6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opLeftCell="Y1" zoomScale="70" zoomScaleNormal="70" workbookViewId="0">
      <selection activeCell="BF8" sqref="BF8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29" width="6.6640625" customWidth="1"/>
    <col min="30" max="30" width="7.5546875" style="30" customWidth="1"/>
    <col min="31" max="31" width="8.6640625" style="3" bestFit="1" customWidth="1"/>
    <col min="34" max="58" width="7.33203125" customWidth="1"/>
  </cols>
  <sheetData>
    <row r="1" spans="1:60" x14ac:dyDescent="0.3">
      <c r="D1" s="31" t="s">
        <v>39</v>
      </c>
      <c r="E1" s="4">
        <f>'1'!E1</f>
        <v>0</v>
      </c>
      <c r="F1" s="4">
        <f>'1'!F1</f>
        <v>0</v>
      </c>
      <c r="G1" s="4">
        <f>'1'!G1</f>
        <v>0</v>
      </c>
      <c r="H1" s="4">
        <f>'1'!H1</f>
        <v>0</v>
      </c>
      <c r="I1" s="4">
        <f>'1'!I1</f>
        <v>0</v>
      </c>
      <c r="J1" s="4">
        <f>'1'!J1</f>
        <v>0</v>
      </c>
      <c r="K1" s="4">
        <f>'1'!K1</f>
        <v>0</v>
      </c>
      <c r="L1" s="4">
        <f>'1'!L1</f>
        <v>0</v>
      </c>
      <c r="M1" s="4">
        <f>'1'!M1</f>
        <v>0</v>
      </c>
      <c r="N1" s="4">
        <f>'1'!N1</f>
        <v>0</v>
      </c>
      <c r="O1" s="4">
        <f>'1'!O1</f>
        <v>0</v>
      </c>
      <c r="P1" s="4">
        <f>'1'!P1</f>
        <v>0</v>
      </c>
      <c r="Q1" s="4">
        <f>'1'!Q1</f>
        <v>0</v>
      </c>
      <c r="R1" s="4">
        <f>'1'!R1</f>
        <v>0</v>
      </c>
      <c r="S1" s="4">
        <f>'1'!S1</f>
        <v>0</v>
      </c>
      <c r="T1" s="4">
        <f>'1'!T1</f>
        <v>0</v>
      </c>
      <c r="U1" s="4">
        <f>'1'!U1</f>
        <v>0</v>
      </c>
      <c r="V1" s="4">
        <f>'1'!V1</f>
        <v>0</v>
      </c>
      <c r="W1" s="4">
        <f>'1'!W1</f>
        <v>0</v>
      </c>
      <c r="X1" s="4">
        <f>'1'!X1</f>
        <v>0</v>
      </c>
      <c r="Y1" s="4">
        <f>'1'!Y1</f>
        <v>0</v>
      </c>
      <c r="Z1" s="4">
        <f>'1'!Z1</f>
        <v>0</v>
      </c>
      <c r="AA1" s="4">
        <f>'1'!AA1</f>
        <v>0</v>
      </c>
      <c r="AB1" s="4">
        <f>'1'!AB1</f>
        <v>0</v>
      </c>
      <c r="AC1" s="4">
        <f>'1'!AC1</f>
        <v>0</v>
      </c>
      <c r="AF1" s="5">
        <f>SUM(E1:AC1)</f>
        <v>0</v>
      </c>
      <c r="AH1" s="78">
        <v>14</v>
      </c>
      <c r="BG1" s="104" t="s">
        <v>10</v>
      </c>
      <c r="BH1" s="105"/>
    </row>
    <row r="2" spans="1:60" x14ac:dyDescent="0.3">
      <c r="AH2" s="2">
        <v>1</v>
      </c>
      <c r="AI2" s="2">
        <v>9</v>
      </c>
      <c r="AJ2" s="2">
        <v>10</v>
      </c>
      <c r="AK2" s="2">
        <v>8</v>
      </c>
      <c r="AL2" s="2">
        <v>2</v>
      </c>
      <c r="AM2" s="2">
        <v>2</v>
      </c>
      <c r="AN2" s="2">
        <v>5</v>
      </c>
      <c r="AO2" s="2">
        <v>13</v>
      </c>
      <c r="AP2" s="2">
        <v>11</v>
      </c>
      <c r="AQ2" s="2">
        <v>8</v>
      </c>
      <c r="AR2" s="2">
        <v>6</v>
      </c>
      <c r="AS2" s="2">
        <v>6</v>
      </c>
      <c r="AT2" s="2">
        <v>10</v>
      </c>
      <c r="AU2" s="2">
        <v>7</v>
      </c>
      <c r="AV2" s="2">
        <v>7</v>
      </c>
      <c r="AW2" s="2">
        <v>8</v>
      </c>
      <c r="AX2" s="2">
        <v>5</v>
      </c>
      <c r="AY2" s="2">
        <f t="shared" ref="AY2:BF2" si="0">COUNTIF(V6:V38,V1)</f>
        <v>0</v>
      </c>
      <c r="AZ2" s="2">
        <v>5</v>
      </c>
      <c r="BA2" s="2">
        <v>11</v>
      </c>
      <c r="BB2" s="2">
        <v>2</v>
      </c>
      <c r="BC2" s="2">
        <v>11</v>
      </c>
      <c r="BD2" s="2">
        <v>8</v>
      </c>
      <c r="BE2" s="2">
        <v>6</v>
      </c>
      <c r="BF2" s="2">
        <f t="shared" si="0"/>
        <v>5</v>
      </c>
      <c r="BG2" s="104" t="s">
        <v>11</v>
      </c>
      <c r="BH2" s="105"/>
    </row>
    <row r="3" spans="1:60" x14ac:dyDescent="0.3">
      <c r="A3" s="87" t="s">
        <v>0</v>
      </c>
      <c r="B3" s="87" t="s">
        <v>1</v>
      </c>
      <c r="C3" s="87" t="s">
        <v>3</v>
      </c>
      <c r="D3" s="87" t="s">
        <v>40</v>
      </c>
      <c r="E3" s="90" t="s">
        <v>6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2"/>
      <c r="AD3" s="93" t="s">
        <v>4</v>
      </c>
      <c r="AE3" s="93" t="s">
        <v>5</v>
      </c>
      <c r="AF3" s="87" t="s">
        <v>7</v>
      </c>
      <c r="AH3" s="2">
        <f t="shared" ref="AH3:BF3" si="1">$AH$1-AH2-AH5-AH4</f>
        <v>11</v>
      </c>
      <c r="AI3" s="2">
        <f t="shared" si="1"/>
        <v>5</v>
      </c>
      <c r="AJ3" s="2">
        <f t="shared" si="1"/>
        <v>4</v>
      </c>
      <c r="AK3" s="2">
        <f t="shared" si="1"/>
        <v>5</v>
      </c>
      <c r="AL3" s="2">
        <f t="shared" si="1"/>
        <v>9</v>
      </c>
      <c r="AM3" s="2">
        <f t="shared" si="1"/>
        <v>11</v>
      </c>
      <c r="AN3" s="2">
        <f t="shared" si="1"/>
        <v>8</v>
      </c>
      <c r="AO3" s="2">
        <f t="shared" si="1"/>
        <v>0</v>
      </c>
      <c r="AP3" s="2">
        <f t="shared" si="1"/>
        <v>0</v>
      </c>
      <c r="AQ3" s="2">
        <f t="shared" si="1"/>
        <v>4</v>
      </c>
      <c r="AR3" s="2">
        <f t="shared" si="1"/>
        <v>6</v>
      </c>
      <c r="AS3" s="2">
        <f t="shared" si="1"/>
        <v>5</v>
      </c>
      <c r="AT3" s="2">
        <f t="shared" si="1"/>
        <v>0</v>
      </c>
      <c r="AU3" s="2">
        <f t="shared" si="1"/>
        <v>0</v>
      </c>
      <c r="AV3" s="2">
        <f t="shared" si="1"/>
        <v>3</v>
      </c>
      <c r="AW3" s="2">
        <f t="shared" si="1"/>
        <v>0</v>
      </c>
      <c r="AX3" s="2">
        <f t="shared" si="1"/>
        <v>7</v>
      </c>
      <c r="AY3" s="2">
        <f t="shared" si="1"/>
        <v>13</v>
      </c>
      <c r="AZ3" s="2">
        <f t="shared" si="1"/>
        <v>7</v>
      </c>
      <c r="BA3" s="2">
        <f t="shared" si="1"/>
        <v>0</v>
      </c>
      <c r="BB3" s="2">
        <f t="shared" si="1"/>
        <v>6</v>
      </c>
      <c r="BC3" s="2">
        <f t="shared" si="1"/>
        <v>0</v>
      </c>
      <c r="BD3" s="2">
        <f t="shared" si="1"/>
        <v>0</v>
      </c>
      <c r="BE3" s="2">
        <f t="shared" si="1"/>
        <v>4</v>
      </c>
      <c r="BF3" s="2">
        <f t="shared" si="1"/>
        <v>2</v>
      </c>
      <c r="BG3" s="104" t="s">
        <v>12</v>
      </c>
      <c r="BH3" s="105"/>
    </row>
    <row r="4" spans="1:60" x14ac:dyDescent="0.3">
      <c r="A4" s="88"/>
      <c r="B4" s="88"/>
      <c r="C4" s="88"/>
      <c r="D4" s="8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4"/>
      <c r="AE4" s="94"/>
      <c r="AF4" s="88"/>
      <c r="AH4" s="2">
        <v>0</v>
      </c>
      <c r="AI4" s="2">
        <f t="shared" ref="AI4:AR4" si="2">COUNTIF(F6:F38,"=N  ")</f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2">
        <f t="shared" si="2"/>
        <v>0</v>
      </c>
      <c r="AN4" s="2">
        <v>1</v>
      </c>
      <c r="AO4" s="2">
        <f t="shared" si="2"/>
        <v>0</v>
      </c>
      <c r="AP4" s="2">
        <f t="shared" si="2"/>
        <v>0</v>
      </c>
      <c r="AQ4" s="2">
        <f t="shared" si="2"/>
        <v>0</v>
      </c>
      <c r="AR4" s="2">
        <f t="shared" si="2"/>
        <v>0</v>
      </c>
      <c r="AS4" s="2">
        <f t="shared" ref="AS4:AW4" si="3">COUNTIF(P6:P38,"=N  ")</f>
        <v>0</v>
      </c>
      <c r="AT4" s="2">
        <f t="shared" si="3"/>
        <v>0</v>
      </c>
      <c r="AU4" s="2">
        <f t="shared" si="3"/>
        <v>0</v>
      </c>
      <c r="AV4" s="2">
        <f t="shared" si="3"/>
        <v>0</v>
      </c>
      <c r="AW4" s="2">
        <f t="shared" si="3"/>
        <v>0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2</v>
      </c>
      <c r="BE4" s="2">
        <v>2</v>
      </c>
      <c r="BF4" s="2">
        <v>2</v>
      </c>
      <c r="BG4" s="104" t="s">
        <v>9</v>
      </c>
      <c r="BH4" s="105"/>
    </row>
    <row r="5" spans="1:60" x14ac:dyDescent="0.3">
      <c r="A5" s="89"/>
      <c r="B5" s="89"/>
      <c r="C5" s="89"/>
      <c r="D5" s="8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2">
        <v>16</v>
      </c>
      <c r="U5" s="2">
        <v>17</v>
      </c>
      <c r="V5" s="2">
        <v>18</v>
      </c>
      <c r="W5" s="2">
        <v>19</v>
      </c>
      <c r="X5" s="2">
        <v>20</v>
      </c>
      <c r="Y5" s="2">
        <v>21</v>
      </c>
      <c r="Z5" s="2">
        <v>22</v>
      </c>
      <c r="AA5" s="2">
        <v>23</v>
      </c>
      <c r="AB5" s="2">
        <v>24</v>
      </c>
      <c r="AC5" s="2">
        <v>25</v>
      </c>
      <c r="AD5" s="95"/>
      <c r="AE5" s="95"/>
      <c r="AF5" s="89"/>
      <c r="AH5" s="2">
        <f t="shared" ref="AH5:AR5" si="4">COUNTIF(E6:E38,"=0")</f>
        <v>2</v>
      </c>
      <c r="AI5" s="2">
        <f t="shared" si="4"/>
        <v>0</v>
      </c>
      <c r="AJ5" s="2">
        <f t="shared" si="4"/>
        <v>0</v>
      </c>
      <c r="AK5" s="2">
        <f t="shared" si="4"/>
        <v>1</v>
      </c>
      <c r="AL5" s="2">
        <f t="shared" si="4"/>
        <v>3</v>
      </c>
      <c r="AM5" s="2">
        <f t="shared" si="4"/>
        <v>1</v>
      </c>
      <c r="AN5" s="2">
        <f t="shared" si="4"/>
        <v>0</v>
      </c>
      <c r="AO5" s="2">
        <f t="shared" si="4"/>
        <v>1</v>
      </c>
      <c r="AP5" s="2">
        <f t="shared" si="4"/>
        <v>3</v>
      </c>
      <c r="AQ5" s="2">
        <f t="shared" si="4"/>
        <v>2</v>
      </c>
      <c r="AR5" s="2">
        <f t="shared" si="4"/>
        <v>2</v>
      </c>
      <c r="AS5" s="2">
        <f t="shared" ref="AS5:BF5" si="5">COUNTIF(P6:P38,"=0")</f>
        <v>3</v>
      </c>
      <c r="AT5" s="2">
        <f t="shared" si="5"/>
        <v>4</v>
      </c>
      <c r="AU5" s="2">
        <v>7</v>
      </c>
      <c r="AV5" s="2">
        <f t="shared" si="5"/>
        <v>4</v>
      </c>
      <c r="AW5" s="2">
        <f t="shared" si="5"/>
        <v>6</v>
      </c>
      <c r="AX5" s="2">
        <f t="shared" si="5"/>
        <v>1</v>
      </c>
      <c r="AY5" s="2">
        <f t="shared" si="5"/>
        <v>0</v>
      </c>
      <c r="AZ5" s="2">
        <f t="shared" si="5"/>
        <v>1</v>
      </c>
      <c r="BA5" s="2">
        <f t="shared" si="5"/>
        <v>2</v>
      </c>
      <c r="BB5" s="2">
        <f t="shared" si="5"/>
        <v>5</v>
      </c>
      <c r="BC5" s="2">
        <f t="shared" si="5"/>
        <v>2</v>
      </c>
      <c r="BD5" s="2">
        <f t="shared" si="5"/>
        <v>4</v>
      </c>
      <c r="BE5" s="2">
        <f t="shared" si="5"/>
        <v>2</v>
      </c>
      <c r="BF5" s="2">
        <f t="shared" si="5"/>
        <v>5</v>
      </c>
      <c r="BG5" s="104" t="s">
        <v>8</v>
      </c>
      <c r="BH5" s="105"/>
    </row>
    <row r="6" spans="1:60" x14ac:dyDescent="0.3">
      <c r="A6" s="1">
        <v>1</v>
      </c>
      <c r="B6" s="82" t="s">
        <v>116</v>
      </c>
      <c r="C6" s="83"/>
      <c r="D6" s="83" t="s">
        <v>90</v>
      </c>
      <c r="E6" s="84">
        <v>0</v>
      </c>
      <c r="F6" s="84">
        <v>1</v>
      </c>
      <c r="G6" s="84">
        <v>2</v>
      </c>
      <c r="H6" s="84">
        <v>2</v>
      </c>
      <c r="I6" s="84">
        <v>2</v>
      </c>
      <c r="J6" s="84">
        <v>2</v>
      </c>
      <c r="K6" s="84">
        <v>1</v>
      </c>
      <c r="L6" s="84">
        <v>0</v>
      </c>
      <c r="M6" s="84">
        <v>0</v>
      </c>
      <c r="N6" s="84">
        <v>0</v>
      </c>
      <c r="O6" s="84">
        <v>2</v>
      </c>
      <c r="P6" s="30"/>
      <c r="Q6" s="84">
        <v>1</v>
      </c>
      <c r="R6" s="84">
        <v>0</v>
      </c>
      <c r="S6" s="84">
        <v>0</v>
      </c>
      <c r="T6" s="84">
        <v>0</v>
      </c>
      <c r="U6" s="84">
        <v>2</v>
      </c>
      <c r="V6" s="84">
        <v>2</v>
      </c>
      <c r="W6" s="84">
        <v>1</v>
      </c>
      <c r="X6" s="84">
        <v>0</v>
      </c>
      <c r="Y6" s="84">
        <v>0</v>
      </c>
      <c r="Z6" s="84">
        <v>1</v>
      </c>
      <c r="AA6" s="84">
        <v>1</v>
      </c>
      <c r="AB6" s="84">
        <v>2</v>
      </c>
      <c r="AC6" s="84">
        <v>1</v>
      </c>
      <c r="AD6" s="84">
        <v>25</v>
      </c>
      <c r="AE6" s="83">
        <v>3</v>
      </c>
      <c r="AF6" s="6">
        <v>49</v>
      </c>
    </row>
    <row r="7" spans="1:60" x14ac:dyDescent="0.3">
      <c r="A7" s="1">
        <v>2</v>
      </c>
      <c r="B7" s="82" t="s">
        <v>117</v>
      </c>
      <c r="C7" s="83"/>
      <c r="D7" s="83" t="s">
        <v>90</v>
      </c>
      <c r="E7" s="84">
        <v>1</v>
      </c>
      <c r="F7" s="84">
        <v>3</v>
      </c>
      <c r="G7" s="84">
        <v>2</v>
      </c>
      <c r="H7" s="84">
        <v>2</v>
      </c>
      <c r="I7" s="84">
        <v>1</v>
      </c>
      <c r="J7" s="84">
        <v>1</v>
      </c>
      <c r="K7" s="84">
        <v>2</v>
      </c>
      <c r="L7" s="84">
        <v>1</v>
      </c>
      <c r="M7" s="84">
        <v>0</v>
      </c>
      <c r="N7" s="84">
        <v>2</v>
      </c>
      <c r="O7" s="84">
        <v>3</v>
      </c>
      <c r="P7" s="84">
        <v>1</v>
      </c>
      <c r="Q7" s="84">
        <v>1</v>
      </c>
      <c r="R7" s="84">
        <v>1</v>
      </c>
      <c r="S7" s="84">
        <v>2</v>
      </c>
      <c r="T7" s="84">
        <v>1</v>
      </c>
      <c r="U7" s="84">
        <v>1</v>
      </c>
      <c r="V7" s="84">
        <v>2</v>
      </c>
      <c r="W7" s="84">
        <v>2</v>
      </c>
      <c r="X7" s="84">
        <v>1</v>
      </c>
      <c r="Y7" s="84">
        <v>1</v>
      </c>
      <c r="Z7" s="84">
        <v>1</v>
      </c>
      <c r="AA7" s="84">
        <v>1</v>
      </c>
      <c r="AB7" s="84">
        <v>1</v>
      </c>
      <c r="AC7" s="84">
        <v>2</v>
      </c>
      <c r="AD7" s="84">
        <v>36</v>
      </c>
      <c r="AE7" s="83">
        <v>4</v>
      </c>
      <c r="AF7" s="6">
        <v>70.599999999999994</v>
      </c>
      <c r="AH7" s="72" t="s">
        <v>13</v>
      </c>
      <c r="AI7" s="14">
        <f>COUNTIF(AE6:AE38,"=2")</f>
        <v>1</v>
      </c>
      <c r="AJ7" s="15">
        <f>AI7/$AH$1*100</f>
        <v>7.1428571428571423</v>
      </c>
    </row>
    <row r="8" spans="1:60" x14ac:dyDescent="0.3">
      <c r="A8" s="1">
        <v>3</v>
      </c>
      <c r="B8" s="82" t="s">
        <v>118</v>
      </c>
      <c r="C8" s="83"/>
      <c r="D8" s="83" t="s">
        <v>90</v>
      </c>
      <c r="E8" s="84">
        <v>3</v>
      </c>
      <c r="F8" s="84">
        <v>3</v>
      </c>
      <c r="G8" s="84">
        <v>2</v>
      </c>
      <c r="H8" s="84">
        <v>1</v>
      </c>
      <c r="I8" s="84">
        <v>1</v>
      </c>
      <c r="J8" s="84">
        <v>1</v>
      </c>
      <c r="K8" s="84">
        <v>1</v>
      </c>
      <c r="L8" s="84">
        <v>1</v>
      </c>
      <c r="M8" s="84">
        <v>1</v>
      </c>
      <c r="N8" s="84">
        <v>1</v>
      </c>
      <c r="O8" s="84">
        <v>2</v>
      </c>
      <c r="P8" s="84">
        <v>1</v>
      </c>
      <c r="Q8" s="84">
        <v>0</v>
      </c>
      <c r="R8" s="84">
        <v>0</v>
      </c>
      <c r="S8" s="84">
        <v>0</v>
      </c>
      <c r="T8" s="84">
        <v>0</v>
      </c>
      <c r="U8" s="84">
        <v>1</v>
      </c>
      <c r="V8" s="84">
        <v>1</v>
      </c>
      <c r="W8" s="84">
        <v>2</v>
      </c>
      <c r="X8" s="84">
        <v>1</v>
      </c>
      <c r="Y8" s="84">
        <v>1</v>
      </c>
      <c r="Z8" s="84">
        <v>1</v>
      </c>
      <c r="AA8" s="84">
        <v>1</v>
      </c>
      <c r="AB8" s="84">
        <v>0</v>
      </c>
      <c r="AC8" s="84">
        <v>0</v>
      </c>
      <c r="AD8" s="84">
        <v>26</v>
      </c>
      <c r="AE8" s="83">
        <v>3</v>
      </c>
      <c r="AF8" s="6">
        <v>51</v>
      </c>
      <c r="AH8" s="73" t="s">
        <v>14</v>
      </c>
      <c r="AI8" s="8">
        <f>COUNTIF(AE6:AE38,"=3")</f>
        <v>7</v>
      </c>
      <c r="AJ8" s="13">
        <f>AI8/$AH$1*100</f>
        <v>50</v>
      </c>
    </row>
    <row r="9" spans="1:60" x14ac:dyDescent="0.3">
      <c r="A9" s="1">
        <v>4</v>
      </c>
      <c r="B9" s="82" t="s">
        <v>119</v>
      </c>
      <c r="C9" s="83"/>
      <c r="D9" s="83" t="s">
        <v>90</v>
      </c>
      <c r="E9" s="84">
        <v>3</v>
      </c>
      <c r="F9" s="84">
        <v>3</v>
      </c>
      <c r="G9" s="84">
        <v>2</v>
      </c>
      <c r="H9" s="84">
        <v>3</v>
      </c>
      <c r="I9" s="84">
        <v>2</v>
      </c>
      <c r="J9" s="84">
        <v>3</v>
      </c>
      <c r="K9" s="84">
        <v>3</v>
      </c>
      <c r="L9" s="84">
        <v>1</v>
      </c>
      <c r="M9" s="84">
        <v>1</v>
      </c>
      <c r="N9" s="84">
        <v>2</v>
      </c>
      <c r="O9" s="84">
        <v>3</v>
      </c>
      <c r="P9" s="84">
        <v>1</v>
      </c>
      <c r="Q9" s="84">
        <v>1</v>
      </c>
      <c r="R9" s="84">
        <v>0</v>
      </c>
      <c r="S9" s="84">
        <v>2</v>
      </c>
      <c r="T9" s="84">
        <v>1</v>
      </c>
      <c r="U9" s="84">
        <v>2</v>
      </c>
      <c r="V9" s="84">
        <v>2</v>
      </c>
      <c r="W9" s="84">
        <v>2</v>
      </c>
      <c r="X9" s="84">
        <v>1</v>
      </c>
      <c r="Y9" s="84">
        <v>1</v>
      </c>
      <c r="Z9" s="84">
        <v>1</v>
      </c>
      <c r="AA9" s="84">
        <v>0</v>
      </c>
      <c r="AB9" s="84">
        <v>2</v>
      </c>
      <c r="AC9" s="84">
        <v>2</v>
      </c>
      <c r="AD9" s="84">
        <v>44</v>
      </c>
      <c r="AE9" s="83">
        <v>4</v>
      </c>
      <c r="AF9" s="6">
        <v>86.3</v>
      </c>
      <c r="AH9" s="74" t="s">
        <v>15</v>
      </c>
      <c r="AI9" s="11">
        <f>COUNTIF(AE6:AE38,"=4")</f>
        <v>5</v>
      </c>
      <c r="AJ9" s="12">
        <f>AI9/$AH$1*100</f>
        <v>35.714285714285715</v>
      </c>
    </row>
    <row r="10" spans="1:60" x14ac:dyDescent="0.3">
      <c r="A10" s="1">
        <v>5</v>
      </c>
      <c r="B10" s="82" t="s">
        <v>62</v>
      </c>
      <c r="C10" s="83"/>
      <c r="D10" s="83" t="s">
        <v>90</v>
      </c>
      <c r="E10" s="84">
        <v>3</v>
      </c>
      <c r="F10" s="84">
        <v>3</v>
      </c>
      <c r="G10" s="84">
        <v>2</v>
      </c>
      <c r="H10" s="84">
        <v>3</v>
      </c>
      <c r="I10" s="84">
        <v>2</v>
      </c>
      <c r="J10" s="84">
        <v>2</v>
      </c>
      <c r="K10" s="84">
        <v>3</v>
      </c>
      <c r="L10" s="84">
        <v>1</v>
      </c>
      <c r="M10" s="84">
        <v>1</v>
      </c>
      <c r="N10" s="84">
        <v>2</v>
      </c>
      <c r="O10" s="84">
        <v>2</v>
      </c>
      <c r="P10" s="84">
        <v>2</v>
      </c>
      <c r="Q10" s="84">
        <v>1</v>
      </c>
      <c r="R10" s="84">
        <v>1</v>
      </c>
      <c r="S10" s="84">
        <v>2</v>
      </c>
      <c r="T10" s="84">
        <v>1</v>
      </c>
      <c r="U10" s="84">
        <v>1</v>
      </c>
      <c r="V10" s="84">
        <v>1</v>
      </c>
      <c r="W10" s="84">
        <v>1</v>
      </c>
      <c r="X10" s="84">
        <v>1</v>
      </c>
      <c r="Y10" s="84">
        <v>1</v>
      </c>
      <c r="Z10" s="84">
        <v>1</v>
      </c>
      <c r="AA10" s="84">
        <v>1</v>
      </c>
      <c r="AB10" s="84">
        <v>1</v>
      </c>
      <c r="AC10" s="84">
        <v>1</v>
      </c>
      <c r="AD10" s="84">
        <v>40</v>
      </c>
      <c r="AE10" s="83">
        <v>4</v>
      </c>
      <c r="AF10" s="6">
        <v>78.400000000000006</v>
      </c>
      <c r="AH10" s="75" t="s">
        <v>16</v>
      </c>
      <c r="AI10" s="9">
        <f>COUNTIF(AE6:AE38,"=5")</f>
        <v>1</v>
      </c>
      <c r="AJ10" s="10">
        <f>AI10/$AH$1*100</f>
        <v>7.1428571428571423</v>
      </c>
    </row>
    <row r="11" spans="1:60" x14ac:dyDescent="0.3">
      <c r="A11" s="1">
        <v>6</v>
      </c>
      <c r="B11" s="82" t="s">
        <v>120</v>
      </c>
      <c r="C11" s="83"/>
      <c r="D11" s="83" t="s">
        <v>90</v>
      </c>
      <c r="E11" s="84">
        <v>3</v>
      </c>
      <c r="F11" s="84">
        <v>3</v>
      </c>
      <c r="G11" s="84">
        <v>2</v>
      </c>
      <c r="H11" s="84">
        <v>3</v>
      </c>
      <c r="I11" s="84">
        <v>2</v>
      </c>
      <c r="J11" s="84">
        <v>2</v>
      </c>
      <c r="K11" s="84">
        <v>3</v>
      </c>
      <c r="L11" s="84">
        <v>1</v>
      </c>
      <c r="M11" s="84">
        <v>1</v>
      </c>
      <c r="N11" s="84">
        <v>2</v>
      </c>
      <c r="O11" s="84">
        <v>0</v>
      </c>
      <c r="P11" s="84">
        <v>1</v>
      </c>
      <c r="Q11" s="84">
        <v>1</v>
      </c>
      <c r="R11" s="84">
        <v>0</v>
      </c>
      <c r="S11" s="84">
        <v>0</v>
      </c>
      <c r="T11" s="84">
        <v>0</v>
      </c>
      <c r="U11" s="84" t="s">
        <v>91</v>
      </c>
      <c r="V11" s="84">
        <v>1</v>
      </c>
      <c r="W11" s="84" t="s">
        <v>91</v>
      </c>
      <c r="X11" s="84" t="s">
        <v>91</v>
      </c>
      <c r="Y11" s="84" t="s">
        <v>91</v>
      </c>
      <c r="Z11" s="84" t="s">
        <v>91</v>
      </c>
      <c r="AA11" s="84" t="s">
        <v>91</v>
      </c>
      <c r="AB11" s="84" t="s">
        <v>91</v>
      </c>
      <c r="AC11" s="84" t="s">
        <v>91</v>
      </c>
      <c r="AD11" s="84">
        <v>25</v>
      </c>
      <c r="AE11" s="83">
        <v>3</v>
      </c>
      <c r="AF11" s="6">
        <v>49</v>
      </c>
    </row>
    <row r="12" spans="1:60" x14ac:dyDescent="0.3">
      <c r="A12" s="1">
        <v>7</v>
      </c>
      <c r="B12" s="82" t="s">
        <v>121</v>
      </c>
      <c r="C12" s="83"/>
      <c r="D12" s="83" t="s">
        <v>90</v>
      </c>
      <c r="E12" s="84">
        <v>3</v>
      </c>
      <c r="F12" s="84">
        <v>2</v>
      </c>
      <c r="G12" s="84">
        <v>1</v>
      </c>
      <c r="H12" s="84">
        <v>3</v>
      </c>
      <c r="I12" s="84">
        <v>0</v>
      </c>
      <c r="J12" s="84">
        <v>2</v>
      </c>
      <c r="K12" s="84" t="s">
        <v>91</v>
      </c>
      <c r="L12" s="84">
        <v>1</v>
      </c>
      <c r="M12" s="84">
        <v>1</v>
      </c>
      <c r="N12" s="84">
        <v>1</v>
      </c>
      <c r="O12" s="84">
        <v>3</v>
      </c>
      <c r="P12" s="84">
        <v>2</v>
      </c>
      <c r="Q12" s="84">
        <v>1</v>
      </c>
      <c r="R12" s="84">
        <v>0</v>
      </c>
      <c r="S12" s="84">
        <v>2</v>
      </c>
      <c r="T12" s="84">
        <v>1</v>
      </c>
      <c r="U12" s="84">
        <v>1</v>
      </c>
      <c r="V12" s="84">
        <v>2</v>
      </c>
      <c r="W12" s="84">
        <v>0</v>
      </c>
      <c r="X12" s="84">
        <v>1</v>
      </c>
      <c r="Y12" s="84">
        <v>0</v>
      </c>
      <c r="Z12" s="84">
        <v>1</v>
      </c>
      <c r="AA12" s="84">
        <v>0</v>
      </c>
      <c r="AB12" s="84">
        <v>2</v>
      </c>
      <c r="AC12" s="84">
        <v>0</v>
      </c>
      <c r="AD12" s="84">
        <v>30</v>
      </c>
      <c r="AE12" s="83">
        <v>3</v>
      </c>
      <c r="AF12" s="6">
        <v>58.8</v>
      </c>
      <c r="AH12" s="99" t="s">
        <v>57</v>
      </c>
      <c r="AI12" s="99"/>
      <c r="AJ12" s="71">
        <f>COUNTIF(AF6:AF38,100)</f>
        <v>0</v>
      </c>
    </row>
    <row r="13" spans="1:60" x14ac:dyDescent="0.3">
      <c r="A13" s="1">
        <v>8</v>
      </c>
      <c r="B13" s="82" t="s">
        <v>111</v>
      </c>
      <c r="C13" s="83"/>
      <c r="D13" s="83" t="s">
        <v>90</v>
      </c>
      <c r="E13" s="84">
        <v>2</v>
      </c>
      <c r="F13" s="84">
        <v>3</v>
      </c>
      <c r="G13" s="84">
        <v>2</v>
      </c>
      <c r="H13" s="84">
        <v>3</v>
      </c>
      <c r="I13" s="84">
        <v>2</v>
      </c>
      <c r="J13" s="84">
        <v>2</v>
      </c>
      <c r="K13" s="84">
        <v>2</v>
      </c>
      <c r="L13" s="84">
        <v>1</v>
      </c>
      <c r="M13" s="84">
        <v>1</v>
      </c>
      <c r="N13" s="84">
        <v>2</v>
      </c>
      <c r="O13" s="84">
        <v>3</v>
      </c>
      <c r="P13" s="84">
        <v>2</v>
      </c>
      <c r="Q13" s="84">
        <v>1</v>
      </c>
      <c r="R13" s="84">
        <v>1</v>
      </c>
      <c r="S13" s="84">
        <v>2</v>
      </c>
      <c r="T13" s="84">
        <v>1</v>
      </c>
      <c r="U13" s="84">
        <v>2</v>
      </c>
      <c r="V13" s="84">
        <v>1</v>
      </c>
      <c r="W13" s="84">
        <v>2</v>
      </c>
      <c r="X13" s="84">
        <v>1</v>
      </c>
      <c r="Y13" s="84">
        <v>1</v>
      </c>
      <c r="Z13" s="84">
        <v>1</v>
      </c>
      <c r="AA13" s="84">
        <v>1</v>
      </c>
      <c r="AB13" s="84">
        <v>2</v>
      </c>
      <c r="AC13" s="84">
        <v>2</v>
      </c>
      <c r="AD13" s="84">
        <v>43</v>
      </c>
      <c r="AE13" s="83">
        <v>4</v>
      </c>
      <c r="AF13" s="6">
        <v>84.3</v>
      </c>
      <c r="AH13" s="100" t="s">
        <v>17</v>
      </c>
      <c r="AI13" s="101"/>
      <c r="AJ13" s="7">
        <f>SUM(AI8:AI10)/$AH$1*100</f>
        <v>92.857142857142861</v>
      </c>
    </row>
    <row r="14" spans="1:60" x14ac:dyDescent="0.3">
      <c r="A14" s="1">
        <v>9</v>
      </c>
      <c r="B14" s="82" t="s">
        <v>124</v>
      </c>
      <c r="C14" s="83"/>
      <c r="D14" s="83" t="s">
        <v>90</v>
      </c>
      <c r="E14" s="84">
        <v>3</v>
      </c>
      <c r="F14" s="84">
        <v>3</v>
      </c>
      <c r="G14" s="84">
        <v>2</v>
      </c>
      <c r="H14" s="84">
        <v>3</v>
      </c>
      <c r="I14" s="84">
        <v>3</v>
      </c>
      <c r="J14" s="84">
        <v>2</v>
      </c>
      <c r="K14" s="84">
        <v>3</v>
      </c>
      <c r="L14" s="84">
        <v>1</v>
      </c>
      <c r="M14" s="84">
        <v>1</v>
      </c>
      <c r="N14" s="84">
        <v>2</v>
      </c>
      <c r="O14" s="84">
        <v>2</v>
      </c>
      <c r="P14" s="84">
        <v>2</v>
      </c>
      <c r="Q14" s="84">
        <v>1</v>
      </c>
      <c r="R14" s="84">
        <v>1</v>
      </c>
      <c r="S14" s="84">
        <v>2</v>
      </c>
      <c r="T14" s="84">
        <v>1</v>
      </c>
      <c r="U14" s="84">
        <v>2</v>
      </c>
      <c r="V14" s="84">
        <v>2</v>
      </c>
      <c r="W14" s="84">
        <v>1</v>
      </c>
      <c r="X14" s="84">
        <v>1</v>
      </c>
      <c r="Y14" s="84">
        <v>1</v>
      </c>
      <c r="Z14" s="84">
        <v>1</v>
      </c>
      <c r="AA14" s="84">
        <v>1</v>
      </c>
      <c r="AB14" s="84">
        <v>1</v>
      </c>
      <c r="AC14" s="84">
        <v>0</v>
      </c>
      <c r="AD14" s="84">
        <v>42</v>
      </c>
      <c r="AE14" s="83">
        <v>4</v>
      </c>
      <c r="AF14" s="6">
        <v>82.4</v>
      </c>
      <c r="AH14" s="100" t="s">
        <v>35</v>
      </c>
      <c r="AI14" s="101"/>
      <c r="AJ14" s="7">
        <f>SUM(AI9:AI10)/$AH$1*100</f>
        <v>42.857142857142854</v>
      </c>
    </row>
    <row r="15" spans="1:60" x14ac:dyDescent="0.3">
      <c r="A15" s="1">
        <v>10</v>
      </c>
      <c r="B15" s="82" t="s">
        <v>122</v>
      </c>
      <c r="C15" s="83"/>
      <c r="D15" s="83" t="s">
        <v>90</v>
      </c>
      <c r="E15" s="84">
        <v>2</v>
      </c>
      <c r="F15" s="84">
        <v>2</v>
      </c>
      <c r="G15" s="84">
        <v>1</v>
      </c>
      <c r="H15" s="84">
        <v>3</v>
      </c>
      <c r="I15" s="84">
        <v>2</v>
      </c>
      <c r="J15" s="84">
        <v>2</v>
      </c>
      <c r="K15" s="84">
        <v>2</v>
      </c>
      <c r="L15" s="84">
        <v>1</v>
      </c>
      <c r="M15" s="84">
        <v>1</v>
      </c>
      <c r="N15" s="84">
        <v>0</v>
      </c>
      <c r="O15" s="84">
        <v>2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1</v>
      </c>
      <c r="V15" s="84">
        <v>2</v>
      </c>
      <c r="W15" s="84">
        <v>2</v>
      </c>
      <c r="X15" s="84">
        <v>1</v>
      </c>
      <c r="Y15" s="84">
        <v>0</v>
      </c>
      <c r="Z15" s="84">
        <v>1</v>
      </c>
      <c r="AA15" s="84">
        <v>1</v>
      </c>
      <c r="AB15" s="84">
        <v>2</v>
      </c>
      <c r="AC15" s="84">
        <v>2</v>
      </c>
      <c r="AD15" s="84">
        <v>31</v>
      </c>
      <c r="AE15" s="83">
        <v>3</v>
      </c>
      <c r="AF15" s="6">
        <v>60.8</v>
      </c>
      <c r="AH15" s="100" t="s">
        <v>32</v>
      </c>
      <c r="AI15" s="101"/>
      <c r="AJ15" s="7">
        <f>AVERAGE(AD6:AD38)</f>
        <v>32.642857142857146</v>
      </c>
    </row>
    <row r="16" spans="1:60" x14ac:dyDescent="0.3">
      <c r="A16" s="1">
        <v>11</v>
      </c>
      <c r="B16" s="82" t="s">
        <v>61</v>
      </c>
      <c r="C16" s="83"/>
      <c r="D16" s="83" t="s">
        <v>90</v>
      </c>
      <c r="E16" s="84">
        <v>2</v>
      </c>
      <c r="F16" s="84">
        <v>2</v>
      </c>
      <c r="G16" s="84">
        <v>1</v>
      </c>
      <c r="H16" s="84">
        <v>1</v>
      </c>
      <c r="I16" s="84">
        <v>0</v>
      </c>
      <c r="J16" s="84">
        <v>2</v>
      </c>
      <c r="K16" s="84">
        <v>2</v>
      </c>
      <c r="L16" s="84">
        <v>1</v>
      </c>
      <c r="M16" s="84">
        <v>0</v>
      </c>
      <c r="N16" s="84">
        <v>2</v>
      </c>
      <c r="O16" s="84">
        <v>3</v>
      </c>
      <c r="P16" s="84">
        <v>2</v>
      </c>
      <c r="Q16" s="84">
        <v>0</v>
      </c>
      <c r="R16" s="84">
        <v>0</v>
      </c>
      <c r="S16" s="84">
        <v>2</v>
      </c>
      <c r="T16" s="84">
        <v>0</v>
      </c>
      <c r="U16" s="84">
        <v>1</v>
      </c>
      <c r="V16" s="84">
        <v>2</v>
      </c>
      <c r="W16" s="84">
        <v>1</v>
      </c>
      <c r="X16" s="84">
        <v>1</v>
      </c>
      <c r="Y16" s="84">
        <v>2</v>
      </c>
      <c r="Z16" s="84">
        <v>0</v>
      </c>
      <c r="AA16" s="84">
        <v>0</v>
      </c>
      <c r="AB16" s="84">
        <v>0</v>
      </c>
      <c r="AC16" s="84">
        <v>0</v>
      </c>
      <c r="AD16" s="84">
        <v>27</v>
      </c>
      <c r="AE16" s="83">
        <v>3</v>
      </c>
      <c r="AF16" s="6">
        <v>52.9</v>
      </c>
      <c r="AH16" s="100" t="s">
        <v>18</v>
      </c>
      <c r="AI16" s="101"/>
      <c r="AJ16" s="7">
        <f>AVERAGE(AE6:AE38)</f>
        <v>3.4285714285714284</v>
      </c>
    </row>
    <row r="17" spans="1:37" x14ac:dyDescent="0.3">
      <c r="A17" s="1">
        <v>12</v>
      </c>
      <c r="B17" s="82" t="s">
        <v>123</v>
      </c>
      <c r="C17" s="83"/>
      <c r="D17" s="83" t="s">
        <v>90</v>
      </c>
      <c r="E17" s="84">
        <v>4</v>
      </c>
      <c r="F17" s="84">
        <v>3</v>
      </c>
      <c r="G17" s="84">
        <v>2</v>
      </c>
      <c r="H17" s="84">
        <v>3</v>
      </c>
      <c r="I17" s="84">
        <v>3</v>
      </c>
      <c r="J17" s="84">
        <v>3</v>
      </c>
      <c r="K17" s="84">
        <v>2</v>
      </c>
      <c r="L17" s="84">
        <v>1</v>
      </c>
      <c r="M17" s="84">
        <v>1</v>
      </c>
      <c r="N17" s="84">
        <v>1</v>
      </c>
      <c r="O17" s="84">
        <v>2</v>
      </c>
      <c r="P17" s="84">
        <v>2</v>
      </c>
      <c r="Q17" s="84">
        <v>1</v>
      </c>
      <c r="R17" s="84">
        <v>1</v>
      </c>
      <c r="S17" s="84">
        <v>1</v>
      </c>
      <c r="T17" s="84">
        <v>1</v>
      </c>
      <c r="U17" s="84">
        <v>2</v>
      </c>
      <c r="V17" s="84">
        <v>2</v>
      </c>
      <c r="W17" s="84">
        <v>2</v>
      </c>
      <c r="X17" s="84">
        <v>1</v>
      </c>
      <c r="Y17" s="84">
        <v>2</v>
      </c>
      <c r="Z17" s="84">
        <v>1</v>
      </c>
      <c r="AA17" s="84">
        <v>1</v>
      </c>
      <c r="AB17" s="84">
        <v>2</v>
      </c>
      <c r="AC17" s="84">
        <v>2</v>
      </c>
      <c r="AD17" s="84">
        <v>46</v>
      </c>
      <c r="AE17" s="83">
        <v>5</v>
      </c>
      <c r="AF17" s="6">
        <v>90.2</v>
      </c>
      <c r="AH17" s="100" t="s">
        <v>58</v>
      </c>
      <c r="AI17" s="101"/>
      <c r="AJ17" s="7">
        <v>64</v>
      </c>
    </row>
    <row r="18" spans="1:37" x14ac:dyDescent="0.3">
      <c r="A18" s="1">
        <v>13</v>
      </c>
      <c r="B18" s="82" t="s">
        <v>63</v>
      </c>
      <c r="C18" s="83"/>
      <c r="D18" s="83" t="s">
        <v>90</v>
      </c>
      <c r="E18" s="84">
        <v>0</v>
      </c>
      <c r="F18" s="84">
        <v>3</v>
      </c>
      <c r="G18" s="84">
        <v>1</v>
      </c>
      <c r="H18" s="84">
        <v>0</v>
      </c>
      <c r="I18" s="84">
        <v>0</v>
      </c>
      <c r="J18" s="84">
        <v>0</v>
      </c>
      <c r="K18" s="84">
        <v>3</v>
      </c>
      <c r="L18" s="84">
        <v>1</v>
      </c>
      <c r="M18" s="84">
        <v>1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 t="s">
        <v>91</v>
      </c>
      <c r="W18" s="84">
        <v>1</v>
      </c>
      <c r="X18" s="84">
        <v>0</v>
      </c>
      <c r="Y18" s="84">
        <v>0</v>
      </c>
      <c r="Z18" s="84">
        <v>0</v>
      </c>
      <c r="AA18" s="84" t="s">
        <v>91</v>
      </c>
      <c r="AB18" s="84" t="s">
        <v>91</v>
      </c>
      <c r="AC18" s="84" t="s">
        <v>91</v>
      </c>
      <c r="AD18" s="84">
        <v>11</v>
      </c>
      <c r="AE18" s="83">
        <v>2</v>
      </c>
      <c r="AF18" s="6">
        <v>21.6</v>
      </c>
    </row>
    <row r="19" spans="1:37" x14ac:dyDescent="0.3">
      <c r="A19" s="1">
        <v>14</v>
      </c>
      <c r="B19" s="82" t="s">
        <v>64</v>
      </c>
      <c r="C19" s="83"/>
      <c r="D19" s="83" t="s">
        <v>90</v>
      </c>
      <c r="E19" s="84">
        <v>3</v>
      </c>
      <c r="F19" s="84">
        <v>2</v>
      </c>
      <c r="G19" s="84">
        <v>2</v>
      </c>
      <c r="H19" s="84">
        <v>2</v>
      </c>
      <c r="I19" s="84">
        <v>1</v>
      </c>
      <c r="J19" s="84">
        <v>2</v>
      </c>
      <c r="K19" s="84">
        <v>2</v>
      </c>
      <c r="L19" s="84">
        <v>1</v>
      </c>
      <c r="M19" s="84">
        <v>1</v>
      </c>
      <c r="N19" s="84">
        <v>2</v>
      </c>
      <c r="O19" s="84">
        <v>3</v>
      </c>
      <c r="P19" s="84">
        <v>0</v>
      </c>
      <c r="Q19" s="84">
        <v>1</v>
      </c>
      <c r="R19" s="84">
        <v>1</v>
      </c>
      <c r="S19" s="84">
        <v>1</v>
      </c>
      <c r="T19" s="84">
        <v>1</v>
      </c>
      <c r="U19" s="84">
        <v>1</v>
      </c>
      <c r="V19" s="84">
        <v>1</v>
      </c>
      <c r="W19" s="84">
        <v>1</v>
      </c>
      <c r="X19" s="84">
        <v>1</v>
      </c>
      <c r="Y19" s="84">
        <v>0</v>
      </c>
      <c r="Z19" s="84">
        <v>1</v>
      </c>
      <c r="AA19" s="84">
        <v>0</v>
      </c>
      <c r="AB19" s="84">
        <v>1</v>
      </c>
      <c r="AC19" s="84">
        <v>0</v>
      </c>
      <c r="AD19" s="84">
        <v>31</v>
      </c>
      <c r="AE19" s="83">
        <v>3</v>
      </c>
      <c r="AF19" s="6">
        <v>60.8</v>
      </c>
      <c r="AH19" s="96" t="s">
        <v>56</v>
      </c>
      <c r="AI19" s="97"/>
      <c r="AJ19" s="70" t="s">
        <v>55</v>
      </c>
      <c r="AK19" s="70" t="s">
        <v>54</v>
      </c>
    </row>
    <row r="20" spans="1:37" x14ac:dyDescent="0.3">
      <c r="A20" s="1">
        <v>15</v>
      </c>
      <c r="B20" s="1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6"/>
      <c r="AH20" s="104" t="s">
        <v>49</v>
      </c>
      <c r="AI20" s="106"/>
      <c r="AJ20" s="76">
        <f>COUNTIF(AF6:AF38,"&gt;=85")</f>
        <v>2</v>
      </c>
      <c r="AK20" s="76">
        <f>AJ20/AH1*100</f>
        <v>14.285714285714285</v>
      </c>
    </row>
    <row r="21" spans="1:37" x14ac:dyDescent="0.3">
      <c r="A21" s="1">
        <v>16</v>
      </c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9"/>
      <c r="AE21" s="2"/>
      <c r="AF21" s="6" t="e">
        <f t="shared" ref="AF21:AF38" si="6">AD21/$AF$1*100</f>
        <v>#DIV/0!</v>
      </c>
      <c r="AH21" s="104" t="s">
        <v>50</v>
      </c>
      <c r="AI21" s="105"/>
      <c r="AJ21" s="76">
        <f>COUNTIF(AF6:AF38,"&gt;=75")-AJ20</f>
        <v>3</v>
      </c>
      <c r="AK21" s="76">
        <f>AJ21/AH1*100</f>
        <v>21.428571428571427</v>
      </c>
    </row>
    <row r="22" spans="1:37" x14ac:dyDescent="0.3">
      <c r="A22" s="1">
        <v>17</v>
      </c>
      <c r="B22" s="1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9"/>
      <c r="AE22" s="2"/>
      <c r="AF22" s="6" t="e">
        <f t="shared" si="6"/>
        <v>#DIV/0!</v>
      </c>
      <c r="AH22" s="104" t="s">
        <v>51</v>
      </c>
      <c r="AI22" s="106"/>
      <c r="AJ22" s="76">
        <f>COUNTIF(AF6:AF38,"&gt;=65")-AJ21-AJ20</f>
        <v>1</v>
      </c>
      <c r="AK22" s="76">
        <f>AJ22/AH1*100</f>
        <v>7.1428571428571423</v>
      </c>
    </row>
    <row r="23" spans="1:37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69"/>
      <c r="AE23" s="2"/>
      <c r="AF23" s="6" t="e">
        <f t="shared" si="6"/>
        <v>#DIV/0!</v>
      </c>
      <c r="AH23" s="104" t="s">
        <v>52</v>
      </c>
      <c r="AI23" s="106"/>
      <c r="AJ23" s="76">
        <f>COUNTIF(AF6:AF38,"&gt;=50")-AJ22-AJ21-AJ20</f>
        <v>5</v>
      </c>
      <c r="AK23" s="76">
        <f>AJ23/AH1*100</f>
        <v>35.714285714285715</v>
      </c>
    </row>
    <row r="24" spans="1:37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69"/>
      <c r="AE24" s="2"/>
      <c r="AF24" s="6" t="e">
        <f t="shared" si="6"/>
        <v>#DIV/0!</v>
      </c>
      <c r="AH24" s="104" t="s">
        <v>53</v>
      </c>
      <c r="AI24" s="106"/>
      <c r="AJ24" s="76">
        <f>COUNTIF(AF6:AF38,"&lt;50")</f>
        <v>3</v>
      </c>
      <c r="AK24" s="76">
        <f>AJ24/AH1*100</f>
        <v>21.428571428571427</v>
      </c>
    </row>
    <row r="25" spans="1:37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69"/>
      <c r="AE25" s="2"/>
      <c r="AF25" s="6" t="e">
        <f t="shared" si="6"/>
        <v>#DIV/0!</v>
      </c>
    </row>
    <row r="26" spans="1:37" x14ac:dyDescent="0.3">
      <c r="A26" s="1">
        <v>21</v>
      </c>
      <c r="B26" s="1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69"/>
      <c r="AE26" s="2"/>
      <c r="AF26" s="6" t="e">
        <f t="shared" si="6"/>
        <v>#DIV/0!</v>
      </c>
    </row>
    <row r="27" spans="1:37" x14ac:dyDescent="0.3">
      <c r="A27" s="1">
        <v>22</v>
      </c>
      <c r="B27" s="1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69"/>
      <c r="AE27" s="2"/>
      <c r="AF27" s="6" t="e">
        <f t="shared" si="6"/>
        <v>#DIV/0!</v>
      </c>
    </row>
    <row r="28" spans="1:37" x14ac:dyDescent="0.3">
      <c r="A28" s="1">
        <v>23</v>
      </c>
      <c r="B28" s="1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69"/>
      <c r="AE28" s="2"/>
      <c r="AF28" s="6" t="e">
        <f t="shared" si="6"/>
        <v>#DIV/0!</v>
      </c>
    </row>
    <row r="29" spans="1:37" x14ac:dyDescent="0.3">
      <c r="A29" s="1">
        <v>24</v>
      </c>
      <c r="B29" s="1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69"/>
      <c r="AE29" s="2"/>
      <c r="AF29" s="6" t="e">
        <f t="shared" si="6"/>
        <v>#DIV/0!</v>
      </c>
    </row>
    <row r="30" spans="1:37" x14ac:dyDescent="0.3">
      <c r="A30" s="1">
        <v>25</v>
      </c>
      <c r="B30" s="1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69"/>
      <c r="AE30" s="2"/>
      <c r="AF30" s="6" t="e">
        <f t="shared" si="6"/>
        <v>#DIV/0!</v>
      </c>
    </row>
    <row r="31" spans="1:37" x14ac:dyDescent="0.3">
      <c r="A31" s="1">
        <v>26</v>
      </c>
      <c r="B31" s="1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69"/>
      <c r="AE31" s="2"/>
      <c r="AF31" s="6" t="e">
        <f t="shared" si="6"/>
        <v>#DIV/0!</v>
      </c>
    </row>
    <row r="32" spans="1:37" x14ac:dyDescent="0.3">
      <c r="A32" s="1">
        <v>27</v>
      </c>
      <c r="B32" s="1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69"/>
      <c r="AE32" s="2"/>
      <c r="AF32" s="6" t="e">
        <f t="shared" si="6"/>
        <v>#DIV/0!</v>
      </c>
    </row>
    <row r="33" spans="1:36" x14ac:dyDescent="0.3">
      <c r="A33" s="1">
        <v>28</v>
      </c>
      <c r="B33" s="1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69"/>
      <c r="AE33" s="2"/>
      <c r="AF33" s="6" t="e">
        <f t="shared" si="6"/>
        <v>#DIV/0!</v>
      </c>
    </row>
    <row r="34" spans="1:36" x14ac:dyDescent="0.3">
      <c r="A34" s="1">
        <v>29</v>
      </c>
      <c r="B34" s="1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69"/>
      <c r="AE34" s="2"/>
      <c r="AF34" s="6" t="e">
        <f t="shared" si="6"/>
        <v>#DIV/0!</v>
      </c>
    </row>
    <row r="35" spans="1:36" x14ac:dyDescent="0.3">
      <c r="A35" s="1">
        <v>30</v>
      </c>
      <c r="B35" s="1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69"/>
      <c r="AE35" s="2"/>
      <c r="AF35" s="6" t="e">
        <f t="shared" si="6"/>
        <v>#DIV/0!</v>
      </c>
    </row>
    <row r="36" spans="1:36" x14ac:dyDescent="0.3">
      <c r="A36" s="1">
        <v>31</v>
      </c>
      <c r="B36" s="1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69"/>
      <c r="AE36" s="2"/>
      <c r="AF36" s="6" t="e">
        <f t="shared" si="6"/>
        <v>#DIV/0!</v>
      </c>
    </row>
    <row r="37" spans="1:36" x14ac:dyDescent="0.3">
      <c r="A37" s="1">
        <v>32</v>
      </c>
      <c r="B37" s="1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69"/>
      <c r="AE37" s="2"/>
      <c r="AF37" s="6" t="e">
        <f t="shared" si="6"/>
        <v>#DIV/0!</v>
      </c>
    </row>
    <row r="38" spans="1:36" x14ac:dyDescent="0.3">
      <c r="A38" s="1">
        <v>33</v>
      </c>
      <c r="B38" s="1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69"/>
      <c r="AE38" s="2"/>
      <c r="AF38" s="6" t="e">
        <f t="shared" si="6"/>
        <v>#DIV/0!</v>
      </c>
    </row>
    <row r="39" spans="1:36" x14ac:dyDescent="0.3">
      <c r="A39" s="1"/>
      <c r="B39" s="1"/>
      <c r="C39" s="2"/>
      <c r="D39" s="2"/>
      <c r="E39" s="7" t="e">
        <f t="shared" ref="E39:AC39" si="7">AVERAGE(E6:E38)/E1*100</f>
        <v>#DIV/0!</v>
      </c>
      <c r="F39" s="7" t="e">
        <f t="shared" si="7"/>
        <v>#DIV/0!</v>
      </c>
      <c r="G39" s="7" t="e">
        <f t="shared" si="7"/>
        <v>#DIV/0!</v>
      </c>
      <c r="H39" s="7" t="e">
        <f t="shared" si="7"/>
        <v>#DIV/0!</v>
      </c>
      <c r="I39" s="7" t="e">
        <f t="shared" si="7"/>
        <v>#DIV/0!</v>
      </c>
      <c r="J39" s="7" t="e">
        <f t="shared" si="7"/>
        <v>#DIV/0!</v>
      </c>
      <c r="K39" s="7" t="e">
        <f t="shared" si="7"/>
        <v>#DIV/0!</v>
      </c>
      <c r="L39" s="7" t="e">
        <f t="shared" si="7"/>
        <v>#DIV/0!</v>
      </c>
      <c r="M39" s="7" t="e">
        <f t="shared" si="7"/>
        <v>#DIV/0!</v>
      </c>
      <c r="N39" s="7" t="e">
        <f t="shared" si="7"/>
        <v>#DIV/0!</v>
      </c>
      <c r="O39" s="7" t="e">
        <f t="shared" si="7"/>
        <v>#DIV/0!</v>
      </c>
      <c r="P39" s="7" t="e">
        <f t="shared" si="7"/>
        <v>#DIV/0!</v>
      </c>
      <c r="Q39" s="7" t="e">
        <f t="shared" si="7"/>
        <v>#DIV/0!</v>
      </c>
      <c r="R39" s="7" t="e">
        <f t="shared" si="7"/>
        <v>#DIV/0!</v>
      </c>
      <c r="S39" s="7" t="e">
        <f t="shared" si="7"/>
        <v>#DIV/0!</v>
      </c>
      <c r="T39" s="7" t="e">
        <f t="shared" si="7"/>
        <v>#DIV/0!</v>
      </c>
      <c r="U39" s="7" t="e">
        <f t="shared" si="7"/>
        <v>#DIV/0!</v>
      </c>
      <c r="V39" s="7" t="e">
        <f t="shared" si="7"/>
        <v>#DIV/0!</v>
      </c>
      <c r="W39" s="7" t="e">
        <f t="shared" si="7"/>
        <v>#DIV/0!</v>
      </c>
      <c r="X39" s="7" t="e">
        <f t="shared" si="7"/>
        <v>#DIV/0!</v>
      </c>
      <c r="Y39" s="7" t="e">
        <f t="shared" si="7"/>
        <v>#DIV/0!</v>
      </c>
      <c r="Z39" s="7" t="e">
        <f t="shared" si="7"/>
        <v>#DIV/0!</v>
      </c>
      <c r="AA39" s="7" t="e">
        <f t="shared" si="7"/>
        <v>#DIV/0!</v>
      </c>
      <c r="AB39" s="7" t="e">
        <f t="shared" si="7"/>
        <v>#DIV/0!</v>
      </c>
      <c r="AC39" s="7" t="e">
        <f t="shared" si="7"/>
        <v>#DIV/0!</v>
      </c>
      <c r="AD39" s="36">
        <f>AVERAGE(AD6:AD38)</f>
        <v>32.642857142857146</v>
      </c>
      <c r="AE39" s="36">
        <f>AVERAGE(AE6:AE38)</f>
        <v>3.4285714285714284</v>
      </c>
      <c r="AF39" s="36" t="e">
        <f>AVERAGE(AF6:AF38)</f>
        <v>#DIV/0!</v>
      </c>
      <c r="AH39" s="28"/>
      <c r="AI39" s="28"/>
      <c r="AJ39" s="28"/>
    </row>
    <row r="40" spans="1:36" s="28" customFormat="1" x14ac:dyDescent="0.3">
      <c r="C40" s="37"/>
      <c r="D40" s="37"/>
      <c r="AD40" s="38"/>
      <c r="AE40" s="37"/>
      <c r="AH40"/>
      <c r="AI40"/>
      <c r="AJ40"/>
    </row>
    <row r="41" spans="1:36" ht="322.5" customHeight="1" x14ac:dyDescent="0.3">
      <c r="E41" s="77" t="str">
        <f>'2'!B3</f>
        <v>1K1. 1K1.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F41" s="77" t="str">
        <f>'2'!B4</f>
        <v>1K2. 1K2.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G41" s="77" t="str">
        <f>'2'!B5</f>
        <v>1K3. 1K3. Списывать текст с пропусками орфограмм и пунктограмм, соблюдать в практике письма изученные орфографические и пунктуационные нормы/ совершенствовать орфографические и пунктуационные умения и навыки на основе знаний о нормах русского литературного языка; соблюдать культуру чтения, говорения, аудирования и письма</v>
      </c>
      <c r="H41" s="77" t="str">
        <f>'2'!B6</f>
        <v>2K1. 2K1.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I41" s="77" t="str">
        <f>'2'!B7</f>
        <v>2K2. 2K2.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J41" s="77" t="str">
        <f>'2'!B8</f>
        <v>2K3. 2K3.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K41" s="77" t="str">
        <f>'2'!B9</f>
        <v>2K4. 2K4. Проводить морфемный и словообразовательный анализы слов; проводить морфологический анализ слова; проводить синтаксический анализ  предложения. Распознавать уровни и единицы языка в предъявленном тексте и видеть взаимосвязь между ними</v>
      </c>
      <c r="L41" s="77" t="str">
        <f>'2'!B10</f>
        <v>3.1. 3.1.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M41" s="77" t="str">
        <f>'2'!B11</f>
        <v>3.2. 3.2. Распознавать заданное слово в ряду других на основе сопоставления звукового и буквенного состава, осознавать и объяснять причину несовпадения звуков и букв в слове. Распознавать уровни и единицы языка в предъявленном тексте и видеть взаимосвязь между ними</v>
      </c>
      <c r="N41" s="77" t="str">
        <f>'2'!B12</f>
        <v>4. 4. Проводить орфоэпический анализ слова; определять место ударного слога.  Соблюдать в речевой практике основные орфоэпические, лексические, грамматические, стилистические, орфографические и пунктуационные нормы русского литературного языка;  оценивать собственную и чужую речь с позиции соответствия языковым нормам /  осуществлять речевой самоконтроль</v>
      </c>
      <c r="O41" s="77" t="str">
        <f>'2'!B13</f>
        <v>5. 5. Опознавать самостоятельные части речи и их формы, служебные части речи. Распознавать уровни и единицы языка в предъявленном тексте и видеть взаимосвязь между ними</v>
      </c>
      <c r="P41" s="77" t="str">
        <f>'2'!B14</f>
        <v>6. 6. Распознавать случаи нарушения грамматических норм русского литературного языка в формах слов различных частей речи и исправлять эти нарушения / осуществлять речевой самоконтроль</v>
      </c>
      <c r="Q41" s="77" t="str">
        <f>'2'!B15</f>
        <v>7.1. 7.1.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падеже;--&gt;&lt;--опираться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R41" s="77" t="str">
        <f>'2'!B16</f>
        <v>7.2. 7.2.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подлежащим и сказуемым, выраженными существительными в именительном падеже;--&gt;&lt;--опираться на грамматический анализ при объяснении выбора тире и места его постановки в предложении. Cоблюдать в речевой практике основные орфографические и пунктуационные нормы русского литературного языка / совершенствовать орфографические и пунктуационные умения</v>
      </c>
      <c r="S41" s="77" t="str">
        <f>'2'!B17</f>
        <v>8.1. 8.1.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T41" s="77" t="str">
        <f>'2'!B18</f>
        <v>8.2. 8.2. Анализировать различные виды предложений с точки зрения их структурно-смысловой организации и функциональных особенностей, распознавать предложения с обращением, однородными членами, двумя грамматическими основами;  опираться на грамматический анализ при объяснении расстановки знаков препинания в предложении. Cоблюдать в речевой практике основные  орфографические и пунктуационные нормы русского литературного языка / совершенствовать орфографические и пунктуационные умения и навыки</v>
      </c>
      <c r="U41" s="77" t="str">
        <f>'2'!B19</f>
        <v>9. 9. Владеть навыками изучающего чтения и информационной переработки прочитанного материала;  адекватно понимать тексты различных функционально-смысловых типов речи и функциональных разновидностей языка;  анализировать текст с точки зрения его основной мысли, адекватно формулировать основную мысль текста в письменной форме  Использовать при работе с текстом разные виды чтения (поисковое, просмотровое, ознакомительное, изучающее, реферативное)/соблюдать культуру чтения, говорения, аудирования и письма</v>
      </c>
      <c r="V41" s="77" t="str">
        <f>'2'!B20</f>
        <v>10. 10. Осуществлять информационную переработку прочитанного текста, передавать его содержание в виде плана в письменной форме.  Использовать при работе с текстом разные виды чтения (поисковое, просмотровое, ознакомительное, изучающее, реферативное). Владеть умениями информационно перерабатывать прочитанные и прослушанные тексты и представлять их в виде тезисов, конспектов, аннотаций, рефератов;   соблюдать культуру чтения, говорения, аудирования и письма</v>
      </c>
      <c r="W41" s="77" t="str">
        <f>'2'!B21</f>
        <v>11. 11. Понимать целостный смысл текста, находить в тексте требуемую информацию с целью подтверждения выдвинутых тезисов,  на основе которых необходимо построить речевое высказывание в письменной форме.  Использовать при работе с текстом разные виды чтения (поисковое, просмотровое, ознакомительное, изучающее, реферативное). Проводить самостоятельный поиск текстовой и нетекстовой информации, отбирать и анализировать полученную информацию; соблюдать культуру чтения, говорения, аудирования и письма</v>
      </c>
      <c r="X41" s="77" t="str">
        <f>'2'!B22</f>
        <v>12.1. 12.1.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высказывании.Распознавать уровни и единицы языка в предъявленном тексте и видеть взаимосвязь между ними; создавать устные и письменные высказывания</v>
      </c>
      <c r="Y41" s="77" t="str">
        <f>'2'!B23</f>
        <v>12.2. 12.2. Распознавать и адекватно формулировать лексическое значение многозначного слова с опорой на   контекст; использовать многозначное слово в другом значении в самостоятельно составленном и оформленном на письме речевом высказывании.Распознавать уровни и единицы языка в предъявленном тексте и видеть взаимосвязь между ними; создавать устные и письменные высказывания. Соблюдать культуру чтения, говорения, аудирования и письма; осуществлять речевой самоконтроль</v>
      </c>
      <c r="Z41" s="77" t="str">
        <f>'2'!B24</f>
        <v>13.1. 13.1.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A41" s="77" t="str">
        <f>'2'!B25</f>
        <v>13.2. 13.2. Распознавать стилистическую принадлежность слова и подбирать к слову близкие по значению слова (синонимы).  Распознавать уровни и единицы языка в предъявленном тексте и видеть взаимосвязь между ними; использовать синонимические ресурсы русского языка для более точного выражения мысли и усиления выразительности речи; соблюдать культуру чтения, говорения, аудирования и письма; осуществлять речевой самоконтроль</v>
      </c>
      <c r="AB41" s="77" t="str">
        <f>'2'!B26</f>
        <v>14.1. 14.1.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ситуации;</v>
      </c>
      <c r="AC41" s="77" t="str">
        <f>'2'!B27</f>
        <v>14.2. 14.2. Распознавать значение фразеологической единицы; на основе значения фразеологизма и собственного жизненного опыта обучающихся определять конкретную жизненную ситуацию для адекватной интерпретации фразеологизма; умение  строить монологическое контекстное высказывание  в письменной форме. Распознавать уровни и единицы языка в предъявленном тексте и видеть взаимосвязь между ними; использовать языковые средства адекватно цели общения и речевой ситуации</v>
      </c>
    </row>
    <row r="48" spans="1:36" x14ac:dyDescent="0.3">
      <c r="C48"/>
      <c r="D48"/>
    </row>
    <row r="49" spans="3:4" x14ac:dyDescent="0.3">
      <c r="C49"/>
      <c r="D49"/>
    </row>
    <row r="50" spans="3:4" x14ac:dyDescent="0.3">
      <c r="C50"/>
      <c r="D50"/>
    </row>
    <row r="51" spans="3:4" x14ac:dyDescent="0.3">
      <c r="C51"/>
      <c r="D51"/>
    </row>
    <row r="53" spans="3:4" x14ac:dyDescent="0.3">
      <c r="C53"/>
      <c r="D53"/>
    </row>
    <row r="54" spans="3:4" x14ac:dyDescent="0.3">
      <c r="C54"/>
      <c r="D54"/>
    </row>
    <row r="56" spans="3:4" x14ac:dyDescent="0.3">
      <c r="C56"/>
      <c r="D56"/>
    </row>
    <row r="57" spans="3:4" x14ac:dyDescent="0.3">
      <c r="C57"/>
      <c r="D57"/>
    </row>
    <row r="58" spans="3:4" x14ac:dyDescent="0.3">
      <c r="C58"/>
      <c r="D58"/>
    </row>
  </sheetData>
  <mergeCells count="25">
    <mergeCell ref="AH14:AI14"/>
    <mergeCell ref="BG1:BH1"/>
    <mergeCell ref="BG2:BH2"/>
    <mergeCell ref="A3:A5"/>
    <mergeCell ref="B3:B5"/>
    <mergeCell ref="C3:C5"/>
    <mergeCell ref="D3:D5"/>
    <mergeCell ref="E3:AC3"/>
    <mergeCell ref="AD3:AD5"/>
    <mergeCell ref="AE3:AE5"/>
    <mergeCell ref="AF3:AF5"/>
    <mergeCell ref="BG3:BH3"/>
    <mergeCell ref="BG4:BH4"/>
    <mergeCell ref="BG5:BH5"/>
    <mergeCell ref="AH12:AI12"/>
    <mergeCell ref="AH13:AI13"/>
    <mergeCell ref="AH22:AI22"/>
    <mergeCell ref="AH23:AI23"/>
    <mergeCell ref="AH24:AI24"/>
    <mergeCell ref="AH15:AI15"/>
    <mergeCell ref="AH16:AI16"/>
    <mergeCell ref="AH17:AI17"/>
    <mergeCell ref="AH19:AI19"/>
    <mergeCell ref="AH20:AI20"/>
    <mergeCell ref="AH21:AI21"/>
  </mergeCells>
  <conditionalFormatting sqref="AE6:AE38">
    <cfRule type="cellIs" dxfId="5" priority="3" operator="equal">
      <formula>3</formula>
    </cfRule>
    <cfRule type="cellIs" dxfId="4" priority="4" operator="equal">
      <formula>4</formula>
    </cfRule>
    <cfRule type="cellIs" dxfId="3" priority="5" operator="equal">
      <formula>2</formula>
    </cfRule>
    <cfRule type="cellIs" dxfId="2" priority="6" operator="equal">
      <formula>5</formula>
    </cfRule>
  </conditionalFormatting>
  <conditionalFormatting sqref="E39:AC39">
    <cfRule type="cellIs" dxfId="1" priority="1" operator="lessThan">
      <formula>50</formula>
    </cfRule>
    <cfRule type="cellIs" dxfId="0" priority="2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A5" sqref="A5:XFD6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107" t="s">
        <v>2</v>
      </c>
      <c r="B1" s="109" t="s">
        <v>19</v>
      </c>
      <c r="C1" s="111" t="s">
        <v>20</v>
      </c>
      <c r="D1" s="113" t="s">
        <v>46</v>
      </c>
      <c r="E1" s="114"/>
      <c r="F1" s="114"/>
      <c r="G1" s="114"/>
      <c r="H1" s="114"/>
      <c r="I1" s="114"/>
      <c r="J1" s="114"/>
      <c r="K1" s="114"/>
      <c r="L1" s="115"/>
      <c r="M1" s="16"/>
    </row>
    <row r="2" spans="1:13" s="17" customFormat="1" ht="106.5" customHeight="1" x14ac:dyDescent="0.3">
      <c r="A2" s="108"/>
      <c r="B2" s="110"/>
      <c r="C2" s="112"/>
      <c r="D2" s="54" t="s">
        <v>21</v>
      </c>
      <c r="E2" s="54" t="s">
        <v>22</v>
      </c>
      <c r="F2" s="54" t="s">
        <v>23</v>
      </c>
      <c r="G2" s="54" t="s">
        <v>24</v>
      </c>
      <c r="H2" s="55" t="s">
        <v>33</v>
      </c>
      <c r="I2" s="55" t="s">
        <v>34</v>
      </c>
      <c r="J2" s="60" t="s">
        <v>26</v>
      </c>
      <c r="K2" s="60" t="s">
        <v>25</v>
      </c>
      <c r="L2" s="60" t="s">
        <v>36</v>
      </c>
      <c r="M2" s="18"/>
    </row>
    <row r="3" spans="1:13" s="17" customFormat="1" ht="13.8" x14ac:dyDescent="0.3">
      <c r="A3" s="19" t="s">
        <v>125</v>
      </c>
      <c r="B3" s="20" t="s">
        <v>127</v>
      </c>
      <c r="C3" s="21">
        <f>'7 б Бирюкова Е.Н.'!AH1</f>
        <v>13</v>
      </c>
      <c r="D3" s="56">
        <f>'7 б Бирюкова Е.Н.'!AI10</f>
        <v>0</v>
      </c>
      <c r="E3" s="56">
        <f>'7 б Бирюкова Е.Н.'!AI9</f>
        <v>0</v>
      </c>
      <c r="F3" s="56">
        <f>'7 б Бирюкова Е.Н.'!AI8</f>
        <v>11</v>
      </c>
      <c r="G3" s="56">
        <f>'7 б Бирюкова Е.Н.'!AI7</f>
        <v>2</v>
      </c>
      <c r="H3" s="57">
        <f>'7 б Бирюкова Е.Н.'!AJ13</f>
        <v>84.615384615384613</v>
      </c>
      <c r="I3" s="57">
        <f>'7 б Бирюкова Е.Н.'!AJ14</f>
        <v>0</v>
      </c>
      <c r="J3" s="61">
        <f>'7 б Бирюкова Е.Н.'!AJ15</f>
        <v>23.846153846153847</v>
      </c>
      <c r="K3" s="61">
        <f>'7 б Бирюкова Е.Н.'!AJ16</f>
        <v>2.8461538461538463</v>
      </c>
      <c r="L3" s="61">
        <f>'7 б Бирюкова Е.Н.'!AJ17</f>
        <v>46.7</v>
      </c>
      <c r="M3" s="22"/>
    </row>
    <row r="4" spans="1:13" s="17" customFormat="1" ht="13.8" x14ac:dyDescent="0.3">
      <c r="A4" s="19" t="s">
        <v>126</v>
      </c>
      <c r="B4" s="23" t="s">
        <v>128</v>
      </c>
      <c r="C4" s="21">
        <f>'7 а Ганина Т.Н.'!AH1</f>
        <v>14</v>
      </c>
      <c r="D4" s="56">
        <f>'7 а Ганина Т.Н.'!AI10</f>
        <v>1</v>
      </c>
      <c r="E4" s="56">
        <f>'7 а Ганина Т.Н.'!AI9</f>
        <v>5</v>
      </c>
      <c r="F4" s="56">
        <f>'7 а Ганина Т.Н.'!AI8</f>
        <v>7</v>
      </c>
      <c r="G4" s="56">
        <f>'7 а Ганина Т.Н.'!AI7</f>
        <v>1</v>
      </c>
      <c r="H4" s="57">
        <f>'7 б Бирюкова Е.Н.'!AJ13</f>
        <v>84.615384615384613</v>
      </c>
      <c r="I4" s="57">
        <f>'7 а Ганина Т.Н.'!AJ14</f>
        <v>42.857142857142854</v>
      </c>
      <c r="J4" s="61">
        <f>'7 а Ганина Т.Н.'!AJ15</f>
        <v>32.642857142857146</v>
      </c>
      <c r="K4" s="61">
        <f>'7 а Ганина Т.Н.'!AJ16</f>
        <v>3.4285714285714284</v>
      </c>
      <c r="L4" s="61">
        <f>'7 а Ганина Т.Н.'!AJ17</f>
        <v>64</v>
      </c>
      <c r="M4" s="22"/>
    </row>
    <row r="5" spans="1:13" s="17" customFormat="1" ht="13.8" x14ac:dyDescent="0.3">
      <c r="A5" s="25" t="s">
        <v>59</v>
      </c>
      <c r="B5" s="26" t="s">
        <v>27</v>
      </c>
      <c r="C5" s="24">
        <f>SUM(C3:C4)</f>
        <v>27</v>
      </c>
      <c r="D5" s="58">
        <f>SUM(D3:D4)</f>
        <v>1</v>
      </c>
      <c r="E5" s="58">
        <f>SUM(E3:E4)</f>
        <v>5</v>
      </c>
      <c r="F5" s="58">
        <f>SUM(F3:F4)</f>
        <v>18</v>
      </c>
      <c r="G5" s="58">
        <f>SUM(G3:G4)</f>
        <v>3</v>
      </c>
      <c r="H5" s="59">
        <f>'1'!AF153</f>
        <v>18.181818181818183</v>
      </c>
      <c r="I5" s="59">
        <f>'1'!AF154</f>
        <v>4.5454545454545459</v>
      </c>
      <c r="J5" s="62">
        <f>'1'!AF155</f>
        <v>28.407407407407408</v>
      </c>
      <c r="K5" s="62">
        <f>'1'!AF156</f>
        <v>3.1481481481481484</v>
      </c>
      <c r="L5" s="62" t="e">
        <f>'1'!AF157</f>
        <v>#DIV/0!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7 б Бирюкова Е.Н.</vt:lpstr>
      <vt:lpstr>7 а Ганина Т.Н.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2023-01-22T08:30:14Z</dcterms:modified>
</cp:coreProperties>
</file>